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pivotTables/pivotTable4.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hidePivotFieldList="1" defaultThemeVersion="166925"/>
  <mc:AlternateContent xmlns:mc="http://schemas.openxmlformats.org/markup-compatibility/2006">
    <mc:Choice Requires="x15">
      <x15ac:absPath xmlns:x15ac="http://schemas.microsoft.com/office/spreadsheetml/2010/11/ac" url="C:\Users\ENERIETH.BADILLO\Documents\VETERANOS 2022-DIVRI\"/>
    </mc:Choice>
  </mc:AlternateContent>
  <xr:revisionPtr revIDLastSave="0" documentId="8_{4861FEF2-602E-4D2F-BAF2-FC3BECE6C8D3}" xr6:coauthVersionLast="47" xr6:coauthVersionMax="47" xr10:uidLastSave="{00000000-0000-0000-0000-000000000000}"/>
  <bookViews>
    <workbookView xWindow="-120" yWindow="-120" windowWidth="24240" windowHeight="13140" xr2:uid="{132EF5E8-B848-439B-9FCD-B922EE8D6E07}"/>
  </bookViews>
  <sheets>
    <sheet name="Control de Procesos" sheetId="2" r:id="rId1"/>
    <sheet name="Reporte" sheetId="6" state="hidden" r:id="rId2"/>
    <sheet name="Reporte Calidad" sheetId="8" state="hidden" r:id="rId3"/>
    <sheet name="Vigencias Futuras 2022" sheetId="9" r:id="rId4"/>
    <sheet name="Hoja1" sheetId="10" r:id="rId5"/>
    <sheet name="Anderson" sheetId="4" state="hidden" r:id="rId6"/>
  </sheets>
  <externalReferences>
    <externalReference r:id="rId7"/>
  </externalReferences>
  <definedNames>
    <definedName name="_xlnm._FilterDatabase" localSheetId="0" hidden="1">'Control de Procesos'!$A$1:$B$195</definedName>
    <definedName name="_Hlk115765033">#REF!</definedName>
    <definedName name="Archivo">'[1]Lista de necesidades DCRI'!$B:$Y</definedName>
    <definedName name="BasePto">'[1]Solo datos DCRI2020'!$B:$P</definedName>
  </definedNames>
  <calcPr calcId="191028"/>
  <pivotCaches>
    <pivotCache cacheId="0" r:id="rId8"/>
    <pivotCache cacheId="1"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95" i="2" l="1"/>
  <c r="AC195" i="2"/>
  <c r="AD195" i="2"/>
  <c r="Y194" i="2"/>
  <c r="AC194" i="2"/>
  <c r="AD194" i="2"/>
  <c r="Y138" i="2"/>
  <c r="AO138" i="2" s="1"/>
  <c r="AC138" i="2"/>
  <c r="K24" i="9"/>
  <c r="J24" i="9"/>
  <c r="J17" i="9"/>
  <c r="J18" i="9"/>
  <c r="L2" i="9"/>
  <c r="L3" i="9"/>
  <c r="L4" i="9"/>
  <c r="L5" i="9"/>
  <c r="L6" i="9"/>
  <c r="L7" i="9"/>
  <c r="L8" i="9"/>
  <c r="L9" i="9"/>
  <c r="L10" i="9"/>
  <c r="L11" i="9"/>
  <c r="L12" i="9"/>
  <c r="L13" i="9"/>
  <c r="L14" i="9"/>
  <c r="L15" i="9"/>
  <c r="L16" i="9"/>
  <c r="L17" i="9"/>
  <c r="L18" i="9"/>
  <c r="L19" i="9"/>
  <c r="J2" i="9"/>
  <c r="K2" i="9" s="1"/>
  <c r="J3" i="9"/>
  <c r="K3" i="9" s="1"/>
  <c r="J4" i="9"/>
  <c r="K4" i="9" s="1"/>
  <c r="J5" i="9"/>
  <c r="K5" i="9" s="1"/>
  <c r="J6" i="9"/>
  <c r="K6" i="9" s="1"/>
  <c r="J7" i="9"/>
  <c r="K7" i="9" s="1"/>
  <c r="J8" i="9"/>
  <c r="K8" i="9" s="1"/>
  <c r="J9" i="9"/>
  <c r="K9" i="9" s="1"/>
  <c r="J10" i="9"/>
  <c r="K10" i="9" s="1"/>
  <c r="J11" i="9"/>
  <c r="K11" i="9" s="1"/>
  <c r="J12" i="9"/>
  <c r="K12" i="9" s="1"/>
  <c r="J13" i="9"/>
  <c r="K13" i="9" s="1"/>
  <c r="J14" i="9"/>
  <c r="K14" i="9" s="1"/>
  <c r="J15" i="9"/>
  <c r="K15" i="9" s="1"/>
  <c r="J16" i="9"/>
  <c r="K16" i="9" s="1"/>
  <c r="K17" i="9"/>
  <c r="K18" i="9"/>
  <c r="J19" i="9"/>
  <c r="K19" i="9" s="1"/>
  <c r="I20" i="9"/>
  <c r="F2" i="8" l="1"/>
  <c r="H2" i="8"/>
  <c r="J2" i="8"/>
  <c r="L2" i="8"/>
  <c r="N2" i="8"/>
  <c r="P2" i="8"/>
  <c r="R2" i="8"/>
  <c r="T2" i="8"/>
  <c r="V2" i="8"/>
  <c r="X2" i="8"/>
  <c r="R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tc={B05ED52C-46F6-4557-8886-134A36B334CD}</author>
  </authors>
  <commentList>
    <comment ref="Z16" authorId="0" shapeId="0" xr:uid="{B05ED52C-46F6-4557-8886-134A36B334CD}">
      <text>
        <t>[Comentario encadenado]
Su versión de Excel le permite leer este comentario encadenado; sin embargo, las ediciones que se apliquen se quitarán si el archivo se abre en una versión más reciente de Excel. Más información: https://go.microsoft.com/fwlink/?linkid=870924
Comentario:
    21-09-2021 finaliza</t>
      </text>
    </comment>
  </commentList>
</comments>
</file>

<file path=xl/sharedStrings.xml><?xml version="1.0" encoding="utf-8"?>
<sst xmlns="http://schemas.openxmlformats.org/spreadsheetml/2006/main" count="4124" uniqueCount="1054">
  <si>
    <t>SIRECI</t>
  </si>
  <si>
    <t>Fecha de Reporte SIMRI</t>
  </si>
  <si>
    <t>Vigencia</t>
  </si>
  <si>
    <t xml:space="preserve">N° Proceso </t>
  </si>
  <si>
    <t>Modalidad</t>
  </si>
  <si>
    <t>Nombre Del Proceso</t>
  </si>
  <si>
    <t xml:space="preserve">Estado </t>
  </si>
  <si>
    <t>Objeto</t>
  </si>
  <si>
    <t>N° CDP</t>
  </si>
  <si>
    <t>Valor CDP</t>
  </si>
  <si>
    <t>Fecha CPD</t>
  </si>
  <si>
    <t>Tipo de Contrato</t>
  </si>
  <si>
    <t>N° Contrato</t>
  </si>
  <si>
    <t>Contratista</t>
  </si>
  <si>
    <t>Valor Adjudicado</t>
  </si>
  <si>
    <t>Fecha de Suscripción</t>
  </si>
  <si>
    <t>NIT</t>
  </si>
  <si>
    <t>Representante Legal</t>
  </si>
  <si>
    <t>N° Registro</t>
  </si>
  <si>
    <t>Fecha de Registro</t>
  </si>
  <si>
    <t>Entidad Poliza</t>
  </si>
  <si>
    <t>N° de Poliza</t>
  </si>
  <si>
    <t>Fecha de la poliza</t>
  </si>
  <si>
    <t>Fecha de aprobación de poliza</t>
  </si>
  <si>
    <t>Fecha de Inicio</t>
  </si>
  <si>
    <t>Fecha de Terminación</t>
  </si>
  <si>
    <t>Adicción</t>
  </si>
  <si>
    <t>Prorroga</t>
  </si>
  <si>
    <t>Fecha Final</t>
  </si>
  <si>
    <t>Valor Total Adjudicado</t>
  </si>
  <si>
    <t>Supervisor</t>
  </si>
  <si>
    <t>Acta de Liquidación</t>
  </si>
  <si>
    <t>Dependencia</t>
  </si>
  <si>
    <t>Gerente de Proyecto</t>
  </si>
  <si>
    <t xml:space="preserve">Lider de Proceso </t>
  </si>
  <si>
    <t>Comité Económico</t>
  </si>
  <si>
    <t>Comité Técnico</t>
  </si>
  <si>
    <t xml:space="preserve">Juridico Evaluador </t>
  </si>
  <si>
    <t xml:space="preserve">Económico Evaluador </t>
  </si>
  <si>
    <t>Técnico Evaluador</t>
  </si>
  <si>
    <t>Dias</t>
  </si>
  <si>
    <t>Observaciones</t>
  </si>
  <si>
    <t>Directa</t>
  </si>
  <si>
    <t>Software De Nomina</t>
  </si>
  <si>
    <t>Adjudicado</t>
  </si>
  <si>
    <t>Contratar el soporte, mantenimiento, actualización, y mantenimientos evolutivos para la aplicación SOFTNOMINA TH., de la DCRI</t>
  </si>
  <si>
    <t>Servicios</t>
  </si>
  <si>
    <t>Asociación de Ingenieros de Sistemas 3D Grupo Empresarial</t>
  </si>
  <si>
    <t>Diana Carolina Aroca Osorio</t>
  </si>
  <si>
    <t>Seguros del Estado</t>
  </si>
  <si>
    <t>63-46-101001998</t>
  </si>
  <si>
    <t>Yaneth Herrera</t>
  </si>
  <si>
    <t>Administrativa</t>
  </si>
  <si>
    <t>Lisandro Polania</t>
  </si>
  <si>
    <t>Yurley Amaya Acosta</t>
  </si>
  <si>
    <t xml:space="preserve">Edson Anzola </t>
  </si>
  <si>
    <t>Alexis Cifuentes</t>
  </si>
  <si>
    <t>Eliana Gómez</t>
  </si>
  <si>
    <t>Carol Betancourt</t>
  </si>
  <si>
    <t>Reynel Gutierrez</t>
  </si>
  <si>
    <t>Gestión Documental</t>
  </si>
  <si>
    <t>Soporte, mantenimiento y actualización del sistema de gestión documental electrónico – SGDE – (ARCHIVOX y TRAMITEX) de la DCRI</t>
  </si>
  <si>
    <t>IOIP SAS</t>
  </si>
  <si>
    <t>Charles Edgard Moreno Hernández</t>
  </si>
  <si>
    <t>25-46-101012357</t>
  </si>
  <si>
    <t>Juan Camilo Chaux</t>
  </si>
  <si>
    <t>Gloria Gutiérrez</t>
  </si>
  <si>
    <t>Ivan Riaño</t>
  </si>
  <si>
    <t>Menor Cuantía</t>
  </si>
  <si>
    <t>Vigilancia</t>
  </si>
  <si>
    <t>Contratar el servicio de vigilancia y seguridad privada para las instalaciones de la DCRI</t>
  </si>
  <si>
    <t>Seguridad Privada Y Vigilancia Olimpo Seguridad Ltda.</t>
  </si>
  <si>
    <t>Leonardo Alonso Sierra Manosalva</t>
  </si>
  <si>
    <t>Aseguradora Solidaria de Colombia</t>
  </si>
  <si>
    <t>376-47-994000014896
RC 376 74 994000003729</t>
  </si>
  <si>
    <t>Cesar Ortega</t>
  </si>
  <si>
    <t>Enerieth Badillo</t>
  </si>
  <si>
    <t>Cesar Orteda</t>
  </si>
  <si>
    <t>Yurley Amaya</t>
  </si>
  <si>
    <t>Frank Ramos</t>
  </si>
  <si>
    <t>Edwin Moreno</t>
  </si>
  <si>
    <t>Mínima Cuantía</t>
  </si>
  <si>
    <t>Red Contra Incendios</t>
  </si>
  <si>
    <t>Contratar el servicio de inspección, pruebas, mantenimiento preventivo (IMP)-y correctivo del sistema de extinción de incendios de la dcri</t>
  </si>
  <si>
    <t>High Security Technology S.A.S</t>
  </si>
  <si>
    <t>Edgar Alberto Briceño Bedoya</t>
  </si>
  <si>
    <t>Compañía Mundial de Seguros</t>
  </si>
  <si>
    <t>CBC-100025635
RC CBC-100003265</t>
  </si>
  <si>
    <t>Gilberto Cañizales</t>
  </si>
  <si>
    <t>Frank Ramos Camargo</t>
  </si>
  <si>
    <t>Gilberto Canizales</t>
  </si>
  <si>
    <t>Enith Quiñones</t>
  </si>
  <si>
    <t>Ferreteria</t>
  </si>
  <si>
    <t>Suministro de material de construcción ferretería y herramientas a precios unitarios fijos, para la DCR</t>
  </si>
  <si>
    <t xml:space="preserve">Suministro </t>
  </si>
  <si>
    <t>TORORIENTE SAS</t>
  </si>
  <si>
    <t>Cristian Fabian Torres Buitrago</t>
  </si>
  <si>
    <t>11-44-101164309</t>
  </si>
  <si>
    <t>Gustavo Moreno</t>
  </si>
  <si>
    <t>Juan Esteban Peña</t>
  </si>
  <si>
    <t>Software Misional</t>
  </si>
  <si>
    <t>Soporte técnico y mantenimiento para el sistema de información misional de la rehabilitación integral SIMRI de la DCRI</t>
  </si>
  <si>
    <t>63-46-101002051</t>
  </si>
  <si>
    <t>Luis Francisco Lara</t>
  </si>
  <si>
    <t>Examenes Medicos</t>
  </si>
  <si>
    <t>Contratar los servicios para llevar a cabo las evaluaciones médicas ocupacionales de los funcionarios de la DCRI</t>
  </si>
  <si>
    <t>IPS Salud Ocupacional Integral Colombiana S.A.S. – IPS SOINCO S.A.S.</t>
  </si>
  <si>
    <t>Maria Elena Polo Ramírez</t>
  </si>
  <si>
    <t>Suramericana</t>
  </si>
  <si>
    <t>2910936-0
RC 0748075-3</t>
  </si>
  <si>
    <t>Yulith Novoa</t>
  </si>
  <si>
    <t>Claudia Prada</t>
  </si>
  <si>
    <t>Mantenimiento Sistema De Seguridad</t>
  </si>
  <si>
    <t xml:space="preserve">Contratar el mantenimiento preventivo y correctivo para los sistemas de seguridad electrónica e integración de la DCRI </t>
  </si>
  <si>
    <t>SINERGIA SAS</t>
  </si>
  <si>
    <t>Cristian Andres Bravo Bolívar</t>
  </si>
  <si>
    <t>21-44-101346628
RC 21-40-101162984</t>
  </si>
  <si>
    <t>Olga Salinas</t>
  </si>
  <si>
    <t>Comportamiento Psicologico</t>
  </si>
  <si>
    <t>Contratar las pruebas psicotécnicas online inventario de comportamientos psicopatológicos y de personalidad para usuarios miembros de la fuerza pública con discapacidad de la DCRI</t>
  </si>
  <si>
    <t>PSIGMA Corporation SAS</t>
  </si>
  <si>
    <t>Diego David Cardozo</t>
  </si>
  <si>
    <t>2947931–4</t>
  </si>
  <si>
    <t>Arturo Vargas</t>
  </si>
  <si>
    <t>SI</t>
  </si>
  <si>
    <t>Misional</t>
  </si>
  <si>
    <t>Laura Gnecco Mendoza</t>
  </si>
  <si>
    <t>Gina Toro</t>
  </si>
  <si>
    <t>Maira Alejandra Bohorquez</t>
  </si>
  <si>
    <t>Apoyo Neuropsicológico</t>
  </si>
  <si>
    <t>Adquisición material de apoyo neuropsicológico para los programas misionales de la DCRI</t>
  </si>
  <si>
    <t>DIDACTICOS PINOCHO SAS</t>
  </si>
  <si>
    <t>Eladio Rojas Vizcaya</t>
  </si>
  <si>
    <t>2970725-1</t>
  </si>
  <si>
    <t>Esmeralda Lugo</t>
  </si>
  <si>
    <t>si</t>
  </si>
  <si>
    <t>Mauricio Clavijo</t>
  </si>
  <si>
    <t>Diana Milena Fajardo</t>
  </si>
  <si>
    <t>Mantenimiento Ascensores</t>
  </si>
  <si>
    <t>Contratar la prestación de servicios de mantenimiento preventivo y correctivo para los nueve (09) ascensores marca Hyundai de la DCRI</t>
  </si>
  <si>
    <t>Soluciones Verticales SAS</t>
  </si>
  <si>
    <t>Alvaro Alirio Gutierrez Giraldo</t>
  </si>
  <si>
    <t>NB-100157239
RC NB-100033008</t>
  </si>
  <si>
    <t>Carlos Alberto Betancourt Castelblanco</t>
  </si>
  <si>
    <t>Área Protegida</t>
  </si>
  <si>
    <t>Contratar la prestación del servicio de área protegida para las instalaciones de la DCRI</t>
  </si>
  <si>
    <t>Coomeva Emergencia Médica Servicio De Ambulancia Prepagada S.A.S.</t>
  </si>
  <si>
    <t>Gustavo Adolfo Ocampo</t>
  </si>
  <si>
    <t>C–100035256
RC C–100007785</t>
  </si>
  <si>
    <t>Sistemas De Iluminación</t>
  </si>
  <si>
    <t>Desierto</t>
  </si>
  <si>
    <t>Mantenimiento preventivo y correctivo del sistema de control de iluminación de la DCRI</t>
  </si>
  <si>
    <t>Pagina Web</t>
  </si>
  <si>
    <t>Contratar el soporte, mantenimiento, y servicio de hosting del portal web http://www.dcri.gov.co de la DCRI</t>
  </si>
  <si>
    <t>Micrositios SAS</t>
  </si>
  <si>
    <t>Germán Medina Perez</t>
  </si>
  <si>
    <t>18-44-101074462</t>
  </si>
  <si>
    <t>Neuroup2Go</t>
  </si>
  <si>
    <t>Adquisición de la herramienta para la programación de actividades cognitivas desde la virtualidad NeuroUP2GO para el grupo de programas misionales de la DCRI-MDN</t>
  </si>
  <si>
    <t>Zanna SAS</t>
  </si>
  <si>
    <t>Zanna S.A.S</t>
  </si>
  <si>
    <t>11-44-101167261</t>
  </si>
  <si>
    <t>Diana Fajardo</t>
  </si>
  <si>
    <t>Dary Luz Lara</t>
  </si>
  <si>
    <t>Mantenimiento Equipos Tecnológicos</t>
  </si>
  <si>
    <t>Mantenimiento preventivo y/o correctivo, para los equipos tecnológicos y audiovisuales de la DCRI</t>
  </si>
  <si>
    <t>Moreno y Cañizares &amp; CIA SAS</t>
  </si>
  <si>
    <t>Luis Alejandro Moreno Rivas</t>
  </si>
  <si>
    <t>15-44-101240600</t>
  </si>
  <si>
    <t>Uniformes De Taekondo</t>
  </si>
  <si>
    <t>Adquisición de elementos de recreación y deporte para la práctica de voleibol sentado y para taekwondo de la DCRI</t>
  </si>
  <si>
    <t>Milton Andres López Ladino</t>
  </si>
  <si>
    <t>30-46-101007611</t>
  </si>
  <si>
    <t>Mauricio Capera</t>
  </si>
  <si>
    <t>no</t>
  </si>
  <si>
    <t>Claudia Rodriguez</t>
  </si>
  <si>
    <t xml:space="preserve">Sandra Duarte </t>
  </si>
  <si>
    <t xml:space="preserve">Plan De Bienestar </t>
  </si>
  <si>
    <t>Contratar con una caja de compensación familiar servicios operativos y logísticos para realizar las actividades de bienestar de los funcionarios de la DCRI y su núcleo familiar</t>
  </si>
  <si>
    <t>COLSUBSIDIO</t>
  </si>
  <si>
    <t>Néstor Alfonso Fernández De Soto Valderrama</t>
  </si>
  <si>
    <t>2981920–7
RC 0759820−1</t>
  </si>
  <si>
    <t>Claudia Margarita Prada Mejía</t>
  </si>
  <si>
    <t>Mantenimiento Equipo Fisiologia</t>
  </si>
  <si>
    <t>Mantenimiento preventivo del equipo ERGOESPIROMETRO VYNTUS CPX para el laboratorio de fisiología del ejercicio de la DCRI</t>
  </si>
  <si>
    <t>INSTRUMENTACION SA</t>
  </si>
  <si>
    <t>Rafael Eduardo Camacho</t>
  </si>
  <si>
    <t>Zurich Colombia Seguros</t>
  </si>
  <si>
    <t>SGPL-16086940-1</t>
  </si>
  <si>
    <t>José Luis García Escorcia</t>
  </si>
  <si>
    <t>Ana Luisa Ospina</t>
  </si>
  <si>
    <t>Wilmer Velandia</t>
  </si>
  <si>
    <t>Insumos Médicos</t>
  </si>
  <si>
    <t>Adquisición de insumos médico-terapéuticos para el grupo de programas misionales de la DCRI-MDN”. Grupo No. 1 - INSUMOS ELECTRODOS DE TERAPIA FÍSICA</t>
  </si>
  <si>
    <t>SYCO Ingenieria SAS</t>
  </si>
  <si>
    <t>Julio Cesar Ramirez Herrera</t>
  </si>
  <si>
    <t>CSC - 100012175</t>
  </si>
  <si>
    <t>Claudia Marcela Rodriguez</t>
  </si>
  <si>
    <t>Adquisición de insumos médico-terapéuticos para el grupo de programas misionales de la DCRI-MDN - Grupo 2</t>
  </si>
  <si>
    <t>18-44-101076040</t>
  </si>
  <si>
    <t>Adquisición de insumos médico-terapéuticos para el grupo de programas misionales de la DCRI-MDN” GRUPO No. 3 - Insumos para equipo especializado en recuperación post ejercicio y desfibrilador.</t>
  </si>
  <si>
    <t>TLM ANDINA S A S</t>
  </si>
  <si>
    <t>Jean Marc Van Hissenhoven</t>
  </si>
  <si>
    <t>17-44-101190910</t>
  </si>
  <si>
    <t>Grandes Superficies</t>
  </si>
  <si>
    <t>Insumos Médicos - Botiquin</t>
  </si>
  <si>
    <t>Adquirir insumos para los botiquines de primeros auxilios para la DCRI</t>
  </si>
  <si>
    <t>Panamericana Librería y Papelería SA</t>
  </si>
  <si>
    <t/>
  </si>
  <si>
    <t>No Aplica</t>
  </si>
  <si>
    <t>NO</t>
  </si>
  <si>
    <t>Acuerdo Marco</t>
  </si>
  <si>
    <t>Tiquetes Aereos</t>
  </si>
  <si>
    <t>Contratar el suministro de tiquetes aéreos para la DCRI</t>
  </si>
  <si>
    <t>Viaja por el Mundo Web Nickisix 360S.A.S.</t>
  </si>
  <si>
    <t>Nickole Naihans</t>
  </si>
  <si>
    <t>Licencias Microsoft </t>
  </si>
  <si>
    <t>Adquisición de las licencias de Microsoft office 365, infraestructura en la nube como servicio, (IAAS), con su respectivo soporte para la DCRI</t>
  </si>
  <si>
    <t>Controles Empresariales SAS</t>
  </si>
  <si>
    <t>Adriana Márquez Pardo</t>
  </si>
  <si>
    <t xml:space="preserve">NB–100153554 </t>
  </si>
  <si>
    <t>Data Center</t>
  </si>
  <si>
    <t>Renovar los servicios de nube pública de Microsoft Azure para garantizar continuidad y disponibilidad de los servicios y productos que se ofrecen desde la oficina de tecnología y sistemas de información la DCRI</t>
  </si>
  <si>
    <t>NB-100153513</t>
  </si>
  <si>
    <t>Aseo Y Cafeteria</t>
  </si>
  <si>
    <t>Adquirir el servicio integral de aseo, cafetería y mantenimiento básico, para las diferentes dependencias de la DCRI</t>
  </si>
  <si>
    <t>Servicios de aseo, cafetería y mantenimiento institucional Outsourcing Seasin Ltda.</t>
  </si>
  <si>
    <t>Mauricio Ruge Murcia</t>
  </si>
  <si>
    <t xml:space="preserve">Previsora Seguros </t>
  </si>
  <si>
    <t>21-44-101344642
RC 21-
40-101161485</t>
  </si>
  <si>
    <t>Licencias Adobe Y Autocad</t>
  </si>
  <si>
    <t>Adquisición de las suscripciones de AUTOCAD y SUIT de ADOBE para la DCRI</t>
  </si>
  <si>
    <t>Dotación Civil - Deportiva</t>
  </si>
  <si>
    <t>Adquisición de dotación de vestuario  ropa atlética para hombre, personal qué tenga derecho en la DCRI</t>
  </si>
  <si>
    <t>Falabella de Colombia SA</t>
  </si>
  <si>
    <t>Daniela Pinedo</t>
  </si>
  <si>
    <t>Dotación Civil - Calzado Hombre</t>
  </si>
  <si>
    <t>Adquisición de dotaciones calzado de calle para la DCRI - Hombre</t>
  </si>
  <si>
    <t>Sparta Shoes SAS</t>
  </si>
  <si>
    <t>Edgar Hueras Garcia</t>
  </si>
  <si>
    <t>55-44-101064989</t>
  </si>
  <si>
    <t>Dotación Civil - Ropa Hombre</t>
  </si>
  <si>
    <t>Adquisición de dotaciones de vestuario de calle para la DCRI - Hombre</t>
  </si>
  <si>
    <t>Yubarta S.A.S.</t>
  </si>
  <si>
    <t>Fernando Morales Orjuela</t>
  </si>
  <si>
    <t>Dotación Civil - Calzado Mujer</t>
  </si>
  <si>
    <t>Adquisición de dotaciones calzado de calle para la DCRI - Mujer</t>
  </si>
  <si>
    <t>Dotacion Integral S.A.S.</t>
  </si>
  <si>
    <t>Dotación Civil - Ropa Mujer</t>
  </si>
  <si>
    <t>Adquisición de dotaciones de vestuario de calle para la DCRI - Mujer</t>
  </si>
  <si>
    <t>Celmy Ltda</t>
  </si>
  <si>
    <t>Miguel Humberto Garcia Lozano</t>
  </si>
  <si>
    <t>37-46-101002802</t>
  </si>
  <si>
    <t>INGENIERIA IT &amp; T DE COLOMBIA S A S</t>
  </si>
  <si>
    <t>Hugo Enrique Ortiz Camargo</t>
  </si>
  <si>
    <t>NB-100164306
RC NB-100034744</t>
  </si>
  <si>
    <t>Comunicaciones Unificadas</t>
  </si>
  <si>
    <t>Contratar el soporte, la garantía y renovación del licenciamiento de fábrica de la infraestructura y solución de comunicaciones unificadas de la DCRI</t>
  </si>
  <si>
    <t>IG UNIFIED COMMUNICATIONS S.A.S.</t>
  </si>
  <si>
    <t>Carolina Restrepo</t>
  </si>
  <si>
    <t>15-44-101243607</t>
  </si>
  <si>
    <t>Ivan Camilo Riaño Valencia</t>
  </si>
  <si>
    <t>Mmto. Equipos Médico-Terapéuticos</t>
  </si>
  <si>
    <t>Contratar los servicios de mantenimiento preventivos y calibración de equipos medico terapéuticos del programa de actividad física para la DCRI</t>
  </si>
  <si>
    <t>CRR SOLUCIONES INTEGRALES S.A.S</t>
  </si>
  <si>
    <t>Laura Victoria Guamanga Bolaños</t>
  </si>
  <si>
    <t>61-44-101038198</t>
  </si>
  <si>
    <t>Carlos Andres Castaño</t>
  </si>
  <si>
    <t>Certificación De Ascensores</t>
  </si>
  <si>
    <t>Contratar la prestación de servicios de inspección de la norma técnica colombiana NTC 5926-1 para los nueve (09) ascensores marca Hyundai, y la norma NTC 5926-3 para la puerta eléctrica del ingreso principal al lobby del bloque 1 de las instalaciones de la DCRI</t>
  </si>
  <si>
    <t>Parametrizando Ingenieria SAS</t>
  </si>
  <si>
    <t>Andrea Ximena Gil Amaya</t>
  </si>
  <si>
    <t>NB – 100167084</t>
  </si>
  <si>
    <t>Daniel Zanguña</t>
  </si>
  <si>
    <t>tiene modificatorio, hasta el 31-12-2021</t>
  </si>
  <si>
    <t xml:space="preserve">Daniel Zanguña </t>
  </si>
  <si>
    <t>Firma Digital</t>
  </si>
  <si>
    <t>Contratar la adquisición de certificados de firma digital de función pública, con los cupos de emisión y sus correspondientes dispositivos criptográficos de almacenamiento digital token, con destino al DCRI</t>
  </si>
  <si>
    <t>Gestión de Seguridad Electrónica S.A - GSE SA</t>
  </si>
  <si>
    <t>Alvaro De Boja Carreras Amoros</t>
  </si>
  <si>
    <t>BCH-100014334</t>
  </si>
  <si>
    <t>Curso Virtual Ova</t>
  </si>
  <si>
    <t>Realización de un curso virtual denominado objeto virtual de aprendizaje (ova) con juegos virtuales de gamificacion en materia de prevención e inclusión</t>
  </si>
  <si>
    <t>COMPAÑIA PEDAGOGICA SAS</t>
  </si>
  <si>
    <t>Ebelio Martínez Conde</t>
  </si>
  <si>
    <t xml:space="preserve">Equidad Seguros </t>
  </si>
  <si>
    <t>AA010006</t>
  </si>
  <si>
    <t>Liliam Jimenez</t>
  </si>
  <si>
    <t>Elsa Patricia Morales Herrera</t>
  </si>
  <si>
    <t>Diana Gallego</t>
  </si>
  <si>
    <t>Darnely Sned Cubides</t>
  </si>
  <si>
    <t>Swicthes</t>
  </si>
  <si>
    <t>Contratar el soporte de segundo nivel y la adquisición de la extensión de las garantías de fábrica de los equipos switches cisco de la DCRI</t>
  </si>
  <si>
    <t>MCO GLOBAL S A S</t>
  </si>
  <si>
    <t>Miguel Artúro Sanchez</t>
  </si>
  <si>
    <t>11-44-101169062</t>
  </si>
  <si>
    <t>Calderas Y Bombas</t>
  </si>
  <si>
    <t>Contratar el servicio de mantenimiento preventivo y/o correctivo para calderas y bombas, lavado de tanques de almacenamiento de agua e inspección al sistema de bombeo de agua potable, agua caliente, lluvias, tratada, agua subterránea, y redes hidráulicas y red de gas natural de la DCRI</t>
  </si>
  <si>
    <t>Daniel Fuentes</t>
  </si>
  <si>
    <t>Mantenimiento Simulador De Vehiculo</t>
  </si>
  <si>
    <t>Contratar el mantenimiento preventivo y correctivo para el simulador de vehículo liviano de la DCRI</t>
  </si>
  <si>
    <t>E-TECH Solutions SAS</t>
  </si>
  <si>
    <t>Jairo Andres Leiva Murcia</t>
  </si>
  <si>
    <t>21-44-101353631</t>
  </si>
  <si>
    <t>Marlon Robles</t>
  </si>
  <si>
    <t>Milena Rojas</t>
  </si>
  <si>
    <t>In Body</t>
  </si>
  <si>
    <t>Contratar el mantenimiento preventivo de los equipos INBODY 570 y equipo especializado para la recuperación de la DCRI</t>
  </si>
  <si>
    <t>TLM Andina</t>
  </si>
  <si>
    <t>17-44-101191485</t>
  </si>
  <si>
    <t>Certificación Puntos De Anclaje</t>
  </si>
  <si>
    <t>Contratar la adquisición de la recertificación de puntos de anclaje, líneas de vida verticales y equipos para trabajo seguro en alturas, así como el certificado de calibración del detector de fugas para la DCRI</t>
  </si>
  <si>
    <t>Interadministrativo</t>
  </si>
  <si>
    <t>Servicio De Mensajeria</t>
  </si>
  <si>
    <t>Contratar la prestación de servicio de correo electrónico y certificado, transporte, entrega y administración de correspondencia, envió de paquetes, documentos y demás envíos postales a nivel urbano, nacional e internacional en la modalidad de servicio que requiera la DCRI</t>
  </si>
  <si>
    <t>Servicios Postales Nacionales S.A.</t>
  </si>
  <si>
    <t>Carlos Ignacio De La Rosa Manotas</t>
  </si>
  <si>
    <t>Alvaro Quiroga</t>
  </si>
  <si>
    <t>Tableros Electricos</t>
  </si>
  <si>
    <t>Contratar el mantenimiento preventivo y correctivo, así como inspección de los tableros eléctricos de transferencia, corrección de factor de potencia, red de distribución y planta eléctrica de emergencia del edificio donde funciona la DCRI</t>
  </si>
  <si>
    <t>TECNOSOFT UPS SOCIEDAD ACCIONES SIMPLIFICADA - TECNOSOFT S.A.</t>
  </si>
  <si>
    <t>Luis Hernando Rincón Sánchez</t>
  </si>
  <si>
    <t>CBC-100029358
CBC-100003892</t>
  </si>
  <si>
    <t>Mantenimiento UPS</t>
  </si>
  <si>
    <t>Contratar el mantenimiento preventivo y/o correctivo para los equipos de asistencia ininterrumpida - ups (uninterruptible power supply), de la DCRI</t>
  </si>
  <si>
    <t>M&amp;M ENERGY SOLUTIONS SAS</t>
  </si>
  <si>
    <t>Milton Mosquera Gutierrez</t>
  </si>
  <si>
    <t>CSC - 100013403</t>
  </si>
  <si>
    <t>Mantenimiento Simulador De Transmilenio</t>
  </si>
  <si>
    <t>Mantenimiento preventivo y/o correctivo para dos simuladores de transporte urbano de la DCRI</t>
  </si>
  <si>
    <t>MN INGENIERÍA INTEGRAL S.A.S</t>
  </si>
  <si>
    <t>Miguel Ángel Niño Torres</t>
  </si>
  <si>
    <t>NB-100170611</t>
  </si>
  <si>
    <t>Eduar Galeano</t>
  </si>
  <si>
    <t>Juan Carlos Sierra</t>
  </si>
  <si>
    <t>Mantenimiento Equipos De Gimnasio</t>
  </si>
  <si>
    <t xml:space="preserve">CONTRATAR EL MANTENIMIENTO PREVENTIVO Y CORRECTIVO DE LOS EQUIPOS DEL GIMNASIO CUBIERTO Y DESCUBIERTO PARA LA </t>
  </si>
  <si>
    <t>Yeison Figueroa</t>
  </si>
  <si>
    <t>Mantenimeinto De Aires Y Lavadoras</t>
  </si>
  <si>
    <t>Contratar el mantenimiento preventivo y/o correctivo para los equipos de aire acondicionado, equipos de la ventilación mecánica y para los equipos de lavandería de la DCRI</t>
  </si>
  <si>
    <t>Aristec SAS</t>
  </si>
  <si>
    <t>Jana Liliana Garzón Gonzalez</t>
  </si>
  <si>
    <t>33-44-10121688</t>
  </si>
  <si>
    <t xml:space="preserve">Seminario </t>
  </si>
  <si>
    <t>ontratar con una institución de educación superior la realización del segundo congreso virtual internacional en salud mental y discapacidad para la DCRI</t>
  </si>
  <si>
    <t>Corporación Universitaria Minuto De Dios - UNIMINUTO</t>
  </si>
  <si>
    <t>Harold De Jesús Castilla Devoz</t>
  </si>
  <si>
    <t>CBC-100030029</t>
  </si>
  <si>
    <t>misional</t>
  </si>
  <si>
    <t>Stefany Vieda</t>
  </si>
  <si>
    <t>Liliam Marcela Jimenez</t>
  </si>
  <si>
    <t>INGYEMEL PROFESIONALES J&amp;H S.A.S</t>
  </si>
  <si>
    <t>Yudy Jimena Gaitan Guaje</t>
  </si>
  <si>
    <t>CBC-100030336
CBC-100004103</t>
  </si>
  <si>
    <t>Jardineria</t>
  </si>
  <si>
    <t>Insumos y herramientas para el taller de plantas ornamentales para el grupo de programas misionales de la DCRI</t>
  </si>
  <si>
    <t>Ferricentro</t>
  </si>
  <si>
    <t>Yeferson Camilo Calderón Ramos</t>
  </si>
  <si>
    <t>Cindy Viasus</t>
  </si>
  <si>
    <t>Fachada</t>
  </si>
  <si>
    <t>Contratar el mantenimiento preventivo y correctivo de las fachadas de las instalaciones de la DCRI</t>
  </si>
  <si>
    <t>Mantenimiento De Cocina</t>
  </si>
  <si>
    <t>Contratar el servicio de mantenimiento preventivo y correctivo de los equipos de la cocina de la DCRI</t>
  </si>
  <si>
    <t>GLOBAL SERVICE MEDICAL SAS</t>
  </si>
  <si>
    <t>Maria Del Pilar Martinez Martinez</t>
  </si>
  <si>
    <t>NB-100176638
NB-100037827</t>
  </si>
  <si>
    <t>Juan Esteban Peña Polania</t>
  </si>
  <si>
    <t>Sistemas Verticales</t>
  </si>
  <si>
    <t>Contratar la revisión y mantenimiento de los siete (7) sistemas de evacuación vertical instalados en la DCRI</t>
  </si>
  <si>
    <t xml:space="preserve">BILLEP SEGURIDAD SAS </t>
  </si>
  <si>
    <t>Monika Billep</t>
  </si>
  <si>
    <t>11-46-101022486
RC 11-54-101001287</t>
  </si>
  <si>
    <t>Carrera De Los Heroes</t>
  </si>
  <si>
    <t>Contratar la prestación de servicios y apoyo a la gestión para que los usuarios y funcionarios de la DCRI</t>
  </si>
  <si>
    <t>Corporación General Gustavo Matamoros D Costa</t>
  </si>
  <si>
    <t>Pedro Vidal</t>
  </si>
  <si>
    <t>Leidy Gualdron</t>
  </si>
  <si>
    <t>Rodrigo Vargas</t>
  </si>
  <si>
    <t>Mantenimiento De Extintores</t>
  </si>
  <si>
    <t>Contratar el servicio de inspección, revisión, mantenimiento y recarga de los extintores en la DCRI</t>
  </si>
  <si>
    <t>Uniproductos SAS</t>
  </si>
  <si>
    <t>Oscar Andres Sanchez</t>
  </si>
  <si>
    <t>21-44-101361151</t>
  </si>
  <si>
    <t>Deyvis Rodriguez</t>
  </si>
  <si>
    <t>Mantenimiento Chatanuga</t>
  </si>
  <si>
    <t>Contratar los servicios de mantenimiento preventivo de los equipos terapéuticos marca CHATTANOOGA para la DCRI</t>
  </si>
  <si>
    <t>Fisiomedica SAS</t>
  </si>
  <si>
    <t>Angela Maria Vernaza Pizarro</t>
  </si>
  <si>
    <t>18-44-101078139</t>
  </si>
  <si>
    <t>Adquisición De Equipo Biomedico</t>
  </si>
  <si>
    <t>Adquisición, instalación y puesta en funcionamiento de equipos de medición especializada de composición corporal y de fuerza muscular para el programa de actividad física de la DCRI</t>
  </si>
  <si>
    <t>Seguros Bolivar</t>
  </si>
  <si>
    <t>1505002798801</t>
  </si>
  <si>
    <t>Jose Luis Garcia</t>
  </si>
  <si>
    <t>Contratar el mantenimiento preventivo y correctivo de los equipos del gimnasio cubierto y descubierto para la DCRI - GRUPO N° 1: Mantenimiento preventivo y correctivo de los equipos del gimnasio cubierto marca PRECOR</t>
  </si>
  <si>
    <t>SITO Comercial SAS</t>
  </si>
  <si>
    <t>Maria Beatriz Vergara Vergara</t>
  </si>
  <si>
    <t>NB-100181992</t>
  </si>
  <si>
    <t>Jeison Figueroa</t>
  </si>
  <si>
    <t>Contratar el mantenimiento preventivo y correctivo de los equipos del gimnasio cubierto y descubierto para la DCRI - GRUPO N° 2: Mantenimiento general de los equipos del gimnasio descubiertos</t>
  </si>
  <si>
    <t>Certificado Muro De Escalar</t>
  </si>
  <si>
    <t>Necesidades Tecnologicas</t>
  </si>
  <si>
    <t>Adquirir elementos tecnológicos para las diferentes áreas de la DCRI</t>
  </si>
  <si>
    <t>Colombiana de Comercio SA Y/O Alkosto SA.</t>
  </si>
  <si>
    <t>Mantenimento Paneles Interactivos</t>
  </si>
  <si>
    <t>Contratar los servicios de mantenimiento preventivo de los paneles interactivos de la DCRI</t>
  </si>
  <si>
    <t>Lenguaje Claro</t>
  </si>
  <si>
    <t>Contratar la realización de un curso teórico práctico virtual cuyo tema sea la implementación del lenguaje inclusivo como fortaleza de las comunicaciones en la integración social de las personas con discapacidad</t>
  </si>
  <si>
    <t>Universidad De La Sabana</t>
  </si>
  <si>
    <t>Angélica María Alarcón Basto</t>
  </si>
  <si>
    <t>21-44-101365839</t>
  </si>
  <si>
    <t>Mantenimiento De Gruas</t>
  </si>
  <si>
    <t>Contratar los servicios de mantenimiento preventivo de los equipos grúas de elevación y transporte e ingreso a la piscina DIGI PROJECT para la DCRI</t>
  </si>
  <si>
    <t>340 47 994000040644</t>
  </si>
  <si>
    <t>Wilmer Velandia Rios</t>
  </si>
  <si>
    <t>Sandra Duarte</t>
  </si>
  <si>
    <t>Fachada Ii</t>
  </si>
  <si>
    <t>Consorcio J4</t>
  </si>
  <si>
    <t>Camilo Gonzáles Garcia</t>
  </si>
  <si>
    <t>CBC - 100004503</t>
  </si>
  <si>
    <t>Conectividad</t>
  </si>
  <si>
    <t>Contratar el servicio de conectividad el cual incluye conectividad terrestre, gestión de seguridad, servicios complementarios, análisis, diseño, instalación, puesta en funcionamiento y soporte, con destino a la DCRI</t>
  </si>
  <si>
    <t>Media Commerce Partners SAS</t>
  </si>
  <si>
    <t>Johana Maria Diaz Berrio</t>
  </si>
  <si>
    <t>Mobiliario</t>
  </si>
  <si>
    <t>Adquisición de mobiliario de oficina y sala de juntas, con destino a la DCRI</t>
  </si>
  <si>
    <t>Mantenimeinto De Vehiculos</t>
  </si>
  <si>
    <t>Adquisición de (i) servicio de mantenimiento preventivo y correctivo incluidas autopartes y mano de obra; y (ii) adquisición de autopartes número CCE-286-AMP-2020</t>
  </si>
  <si>
    <t>AUTOINVERCOL SA</t>
  </si>
  <si>
    <t>Giovanni Espitia Melo</t>
  </si>
  <si>
    <t>Deivis Rodriguez</t>
  </si>
  <si>
    <t>Insonorización</t>
  </si>
  <si>
    <t>Contratar los estudios y diseños para la insonorización, tratamiento acústico y electrónica acústica del aula de música de la DCRI</t>
  </si>
  <si>
    <t>OLARTE &amp; ASOCIADOS S.A.S</t>
  </si>
  <si>
    <t>Leandro Olarte Navarro</t>
  </si>
  <si>
    <t>CBC-100032525</t>
  </si>
  <si>
    <t>30/11/2021</t>
  </si>
  <si>
    <t>Sublimación</t>
  </si>
  <si>
    <t>Adquisición de insumos para el taller emprendimiento en sublimación, como parte del desarrollo de actividad productiva y de emprendimiento direccionada al personal beneficiario de los servicios de la DCRI</t>
  </si>
  <si>
    <t>Yudy Marcela Sanchez Rodriguez</t>
  </si>
  <si>
    <t xml:space="preserve"> </t>
  </si>
  <si>
    <t>Soat</t>
  </si>
  <si>
    <t>Adquisición del SOAT al amparo del acuerdo marco (Campero Hyundai Tucson 4WD CRDI)</t>
  </si>
  <si>
    <t>COMPAÑÍA MUNDIAL DE SEGUROS</t>
  </si>
  <si>
    <t>Equipo De Computo Y Licencias Adobe</t>
  </si>
  <si>
    <r>
      <t xml:space="preserve">Contratar la adquisición de un </t>
    </r>
    <r>
      <rPr>
        <b/>
        <u/>
        <sz val="11"/>
        <color theme="1"/>
        <rFont val="Calibri"/>
        <family val="2"/>
        <scheme val="minor"/>
      </rPr>
      <t>EQUIPO DE COMPUTO</t>
    </r>
    <r>
      <rPr>
        <sz val="11"/>
        <color theme="1"/>
        <rFont val="Calibri"/>
        <family val="2"/>
        <scheme val="minor"/>
      </rPr>
      <t xml:space="preserve"> y la suscripción a los programas de la SUITE ADOBE para el área de comunicaciones de la DCRI</t>
    </r>
  </si>
  <si>
    <t>COLOMBIANA DE COMERCIO S.A Y/O ALKOSTO S.A</t>
  </si>
  <si>
    <r>
      <t xml:space="preserve">Contratar la adquisición de un equipo de cómputo y </t>
    </r>
    <r>
      <rPr>
        <b/>
        <u/>
        <sz val="11"/>
        <color theme="1"/>
        <rFont val="Calibri"/>
        <family val="2"/>
        <scheme val="minor"/>
      </rPr>
      <t>la suscripción a los programas de la SUITE ADOBE</t>
    </r>
    <r>
      <rPr>
        <sz val="11"/>
        <color theme="1"/>
        <rFont val="Calibri"/>
        <family val="2"/>
        <scheme val="minor"/>
      </rPr>
      <t xml:space="preserve"> para el área de comunicaciones de la DCRI</t>
    </r>
  </si>
  <si>
    <t>PANAMERICANA LIBRERÍA Y PAPELERÍA S.A.</t>
  </si>
  <si>
    <t>Mantenimiento Maquina De Sublimación</t>
  </si>
  <si>
    <t>Contratar la garantía de funcionamiento, mantenimiento general incluido el suministro de repuestos, de los equipos de sublimación para del taller emprendimiento en sublimación DCRI</t>
  </si>
  <si>
    <t>Margarita Naizaque Aponte</t>
  </si>
  <si>
    <t>Adquisición del SOAT al amparo del acuerdo marco para el vehículo TRANSPORTER KOMBI T6 MODELO 2017 DE LA DCRI</t>
  </si>
  <si>
    <t>La Previsora S.A.</t>
  </si>
  <si>
    <t>Licencias Adobe Acrobat Pro-Dc</t>
  </si>
  <si>
    <t>Adquirir licencias de licencias ADOBE ACROBAT PRO-DC diferentes áreas de la DCRI</t>
  </si>
  <si>
    <t>Insumos De Impresión - Lexmark</t>
  </si>
  <si>
    <t>Adquisición de consumibles de impresión tales como tintas y toner para las impresoras y fotocopiadoras de las diferentes dependencias de la DCRI</t>
  </si>
  <si>
    <t>Key Market S.A.S.</t>
  </si>
  <si>
    <t>Danier Ricardo Zanguña</t>
  </si>
  <si>
    <t>Insumos De Impresión - Epson</t>
  </si>
  <si>
    <t>21-44-101370224</t>
  </si>
  <si>
    <t>Insumos De Impresión - Hp</t>
  </si>
  <si>
    <t>PROSUTEC S.A.S.</t>
  </si>
  <si>
    <t>M-100156766</t>
  </si>
  <si>
    <t>ok</t>
  </si>
  <si>
    <t>3/02/2022
31/12/2022</t>
  </si>
  <si>
    <t>Arriendo</t>
  </si>
  <si>
    <t>Contratar el arrendamiento de los locales 11,12,13 del edificio Bochica carrera 13 no. 27 -00 y local 181 y bodega 2a del edificio residencias Tequendama torre norte carrera 10 no. 27 - 51, ubicados en el centro internacional Tequendama de la ciudad de Bogotá D.C</t>
  </si>
  <si>
    <t>CAJA DE RETIRO DE LAS FUERZAS MILITARES</t>
  </si>
  <si>
    <t>Libardo Alberto Sepulveda Riaño</t>
  </si>
  <si>
    <t>OK</t>
  </si>
  <si>
    <t>Contratar la prestación de servicios para llevar a cabo los exámenes médicos ocupacionales para los funcionarios de la DIVRI</t>
  </si>
  <si>
    <t>OCUPASALUD SAS</t>
  </si>
  <si>
    <t>Miguel Medina</t>
  </si>
  <si>
    <t>400 47 994000082798
RC 400 74 994000020431</t>
  </si>
  <si>
    <t>Contratar el mantenimiento preventivo y correctivo, y asistencia técnica y soporte, técnico presencial y remoto para realizar las actualizaciones necesarias al software para el simulador de vehículo liviano de la DIVRI</t>
  </si>
  <si>
    <t>E-TECH SOLUTIONS S.A.</t>
  </si>
  <si>
    <t>Jairo Andrés Leiva Murcia</t>
  </si>
  <si>
    <t>CBC-100034196</t>
  </si>
  <si>
    <t>Marlon Robles Durán</t>
  </si>
  <si>
    <t>Contratar los servicios de mantenimiento correctivo y preventivo de los equipos grúas de elevación y transporte e ingreso a la piscina DIGI PROJECT, para la DIVRI</t>
  </si>
  <si>
    <t>VF</t>
  </si>
  <si>
    <t>Contratar el soporte, actualización, y mantenimientos evolutivos para la aplicación SOFTNOMINA TH de la DIVRI</t>
  </si>
  <si>
    <t>ASOCIACION DE INGENIEROS DE SISTEMAS 3D GRUPO EMPRESARIAL</t>
  </si>
  <si>
    <t xml:space="preserve">	63-46-101003129</t>
  </si>
  <si>
    <t>Alexis Cifuentes - Yaneth Herrera</t>
  </si>
  <si>
    <t>PSP</t>
  </si>
  <si>
    <t>Eliana Cecilia Gomez Sanchez</t>
  </si>
  <si>
    <t>Contratar la prestación de servicios profesionales como abogada especialista en derecho administrativo con conocimiento y experiencia en contratación estatal, para llevar a cabo el trámite e impulso de los procesos contractuales de la DIVRI</t>
  </si>
  <si>
    <t>376 47 994000017825</t>
  </si>
  <si>
    <t>19/01/2022</t>
  </si>
  <si>
    <t>Edson Anzola</t>
  </si>
  <si>
    <t>Eslava Pinto Laura Patricia</t>
  </si>
  <si>
    <t>Prestación de servicios profesionales de carácter jurídico en los temas referentes a la proyección y revisión jurídica integral de los actos administrativos que resuelvan derechos prestacionales, de conformidad con las disposiciones legales vigentes, a cargo del Grupo Prestaciones Sociales de la DIVRI.</t>
  </si>
  <si>
    <t>2144101373657</t>
  </si>
  <si>
    <t>Diana Marcela Ruiz Molano</t>
  </si>
  <si>
    <t>Prestaciones Sociales</t>
  </si>
  <si>
    <t>Aguilera Lopez Sebastian Richard Jorge</t>
  </si>
  <si>
    <t>14-46-101064352</t>
  </si>
  <si>
    <t>Gutierrez Salamanca Jhon Jairo</t>
  </si>
  <si>
    <t>Prestación de servicios profesionales de carácter jurídico en los temas referentes a la proyección y sustanciación jurídica integral de los actos administrativos que resuelvan derechos prestacionales, de conformidad con las disposiciones legales vigentes, a cargo del Grupo Prestaciones Sociales de la DIVRI.</t>
  </si>
  <si>
    <t>IDANIA ROSA OLMOS PEREZ - se realiza cesión de contrato</t>
  </si>
  <si>
    <t>21-44101373604</t>
  </si>
  <si>
    <t>Jimenez Tirado Jose Alfredo</t>
  </si>
  <si>
    <t xml:space="preserve">Prestación de servicios de apoyo a la gestión en temas administrativos, para la liquidación de los valores a nominar y control de nómina, de conformidad con las disposiciones legales vigentes, a cargo del  Grupo de Prestaciones Sociales de la DIVRI </t>
  </si>
  <si>
    <t>33-44-101222046</t>
  </si>
  <si>
    <t>Lemus Espinosa Maria Esperanza</t>
  </si>
  <si>
    <t xml:space="preserve">Prestación de servicios para realizar las actividades, procesos y procedimientos relacionados con la liquidación de las mesadas pensionales y del IPC a cargo del Grupo Prestaciones Sociales de la DIVRI </t>
  </si>
  <si>
    <t>33-44-101222072</t>
  </si>
  <si>
    <t>Ramirez Acuña Javier Ricardo</t>
  </si>
  <si>
    <t xml:space="preserve">Prestación de servicios de apoyo a la gestión en los temas referentes a la notificación y elaboración de constancias de ejecutoria de los actos administrativos, a cargo del Grupo de Prestaciones Sociales de la DIVRI </t>
  </si>
  <si>
    <t>21-44-101373636</t>
  </si>
  <si>
    <t>Mariño Rodriguez Kristtle Elizabeth</t>
  </si>
  <si>
    <t xml:space="preserve">Prestación de servicios de apoyo a la gestión en los temas referentes a la verificación y depuración de la información registrada en la nómina de pensionados, a cargo del Grupo de Prestaciones Sociales de la DIVRI </t>
  </si>
  <si>
    <t>36-46-101015067</t>
  </si>
  <si>
    <t>24/01/2022</t>
  </si>
  <si>
    <t>Hernandez Rivera Paula Alejandra</t>
  </si>
  <si>
    <t>GINA PAOLA MARÍN RAMÍREZ - se realiza cesión de contrato</t>
  </si>
  <si>
    <t>36-46101015077</t>
  </si>
  <si>
    <t>Melo Segura Jenny Catherine</t>
  </si>
  <si>
    <t>36-46-101015065</t>
  </si>
  <si>
    <t>Olarte Cabanzo Sthefania</t>
  </si>
  <si>
    <t>Rechazado</t>
  </si>
  <si>
    <t>-</t>
  </si>
  <si>
    <t>Rodriguez Sanmiguel Danilo Andres</t>
  </si>
  <si>
    <t>21-44-101373655</t>
  </si>
  <si>
    <t>Gomez Melo Dayana Stefanny</t>
  </si>
  <si>
    <t>21-44-101373620</t>
  </si>
  <si>
    <t>Guzman Briñez Ennys Natalia</t>
  </si>
  <si>
    <t>36-46-101015075</t>
  </si>
  <si>
    <t>Cabanzo Gonzalez Laura Natalia</t>
  </si>
  <si>
    <t>21-44-101373635</t>
  </si>
  <si>
    <t>Olmos Puerto Laura Camila</t>
  </si>
  <si>
    <t>21-44-101373704</t>
  </si>
  <si>
    <t>Cruz Gordillo Angie Paola</t>
  </si>
  <si>
    <t>36-46-101015089</t>
  </si>
  <si>
    <t>SOPORTE, MANTENIMIENTO EVOLUTIVO Y ACTUALIZACION DEL SISTEMA DE GESTION DOCUMENTAL ELECTRONICO – SGDEA – (ARCHIVOX y TRAMITEX) DE LA DIVRI</t>
  </si>
  <si>
    <t>25-47-101002525</t>
  </si>
  <si>
    <t>Contratar los servicios de soporte mantenimiento técnico y evolutivo para el sistema de información misional para la rehabilitación integral – SIMRI de la DIVRI</t>
  </si>
  <si>
    <t>63-46-101003124</t>
  </si>
  <si>
    <t>Francisco Lara</t>
  </si>
  <si>
    <t>Lizeth Vannessa Pinzon Muñoz</t>
  </si>
  <si>
    <t>21-46-101040417</t>
  </si>
  <si>
    <t>Laura Valentina Matamoros Naranjo</t>
  </si>
  <si>
    <t>Prestar sus servicios profesionales como politóloga para apoyar el área de comunicaciones y participación ciudadana, para el desarrollo de políticas y lineamientos a cargo de la DIVRI</t>
  </si>
  <si>
    <t>NG-100194731</t>
  </si>
  <si>
    <t>Ivone Meneses</t>
  </si>
  <si>
    <t xml:space="preserve">Yurley Caruly Amaya Acosta </t>
  </si>
  <si>
    <t>Contratar la prestación de servicios profesionales como abogada especialista en derecho administrativo con conocimiento y experiencia en contratación estatal, para llevar a cabo el trámite e impulso de los procesos contractuales de la DIVRI.</t>
  </si>
  <si>
    <t>14-46-101067442</t>
  </si>
  <si>
    <t xml:space="preserve">Calculo Actuarial </t>
  </si>
  <si>
    <t>Prestación de servicios profesionales para realizar el cálculo actuarial del pasivo de beneficios a empleados a largo plazo de la DIVRI con corte a 31 de diciembre de 2021, y sus variaciones con respecto a los cálculos actuariales validados a 31 de diciembre del 2020. Incluyendo la validación del cálculo actuarial adelantado para la vigencia 2020</t>
  </si>
  <si>
    <t>Habitudes</t>
  </si>
  <si>
    <t>Rodrigo Silva</t>
  </si>
  <si>
    <t xml:space="preserve">frank Ramos </t>
  </si>
  <si>
    <t>Seguros Mundial</t>
  </si>
  <si>
    <t>CSC-10001703</t>
  </si>
  <si>
    <t>Alexis Geovanny Cifuentes Rodriguez</t>
  </si>
  <si>
    <t>Contratar la prestación de servicios profesionales como ingeniero de sistemas especialista en gerencia de proyectos de telecomunicaciones con conocimiento en ciberseguridad de la DIVRI</t>
  </si>
  <si>
    <t>376 47 994000018049</t>
  </si>
  <si>
    <t>26/01/2022</t>
  </si>
  <si>
    <t>Olga Marlen Salinas Huertas</t>
  </si>
  <si>
    <t>Prestar sus servicios profesionales como administradora de empresas, para apoyar a la coordinación administrativa y financiera en la gestión de cuentas por pagar, administración del PAA, estructuración económica y participación en los comités de adquisición de la DIVRI</t>
  </si>
  <si>
    <t xml:space="preserve">	376-47-994000018063</t>
  </si>
  <si>
    <t>Edson Norberto Anzola Rodriguez</t>
  </si>
  <si>
    <t>Prestar sus servicios profesionales como economista, para apoyar a la coordinador administrativo y financiero en la estructuración y desarrollo de los procesos de contratación de la DIVRI</t>
  </si>
  <si>
    <t>376 47 994000018048</t>
  </si>
  <si>
    <t>Enth Quiñones</t>
  </si>
  <si>
    <t>David Eduardo Perez Perez</t>
  </si>
  <si>
    <t>Contratar la prestación de servicios profesionales como abogado especialista en derecho administrativo, para asesorar jurídicamente a la coordinación de veteranos de la DIVRI</t>
  </si>
  <si>
    <t>NB-100194932</t>
  </si>
  <si>
    <t>28/02/2022
31/12/2022</t>
  </si>
  <si>
    <t>Prestación de servicio postal de recepción, clasificación de correo electrónico y certificado, mensajería expresa transporte, entrega y administración de correspondencia, envió de paquetes, documentos y demás envíos postales a nivel urbano, nacional e internacional en la modalidad de servicio que requiera la DIVRI</t>
  </si>
  <si>
    <t>SERVICIOS POSTALES NACIONALES S.A</t>
  </si>
  <si>
    <t>45-44-101135182</t>
  </si>
  <si>
    <t>Maria Carolina Jimenez Castro</t>
  </si>
  <si>
    <t>Prestar sus servicios profesionales como administradora de empresas, para apoyar la gestion interinstitucional de la DIVRI</t>
  </si>
  <si>
    <t>21-46-101045943</t>
  </si>
  <si>
    <t>Andrea Avellaneda</t>
  </si>
  <si>
    <t>Prestar sus servicios profesionales como economista, para apoyar al grupo veteranos en la asesoría, planeación, funcionamiento y seguimiento económico de los proyectos de competencia del grupo y en especial, del fondo de fomento para la educación superior para veteranos</t>
  </si>
  <si>
    <t>Andrea Johana Avellaneda Mendieta</t>
  </si>
  <si>
    <t>Avellaneda Mendieta Andrea Johana</t>
  </si>
  <si>
    <t>100018083</t>
  </si>
  <si>
    <t>28/01/2022</t>
  </si>
  <si>
    <t>Felipe Herrera</t>
  </si>
  <si>
    <t>Prestar sus servicios profesionales como abogado, para apoyar la asesoría jurídica en los procesos de competencia del grupo veteranos y la proyección a las respuestas de peticiones, tutelas, quejas y reclamos en la DIVRI</t>
  </si>
  <si>
    <t>Herrera Felipe Santiago</t>
  </si>
  <si>
    <t>21-46-101046004</t>
  </si>
  <si>
    <t>31/01/2022</t>
  </si>
  <si>
    <t>Barbosa Fontecha Carlos Augusto</t>
  </si>
  <si>
    <t>Prestar servicios profesionales de apoyo a la gestión a través de un especialista con experiencia en el sector defensa en la implementación y mejora del modelo integrado de planeación y gestión, estructuración y seguimiento de planes operativos, apoyo a la gestión del sistema de calidad y labores de control interno a los grupos que componen la dirección.</t>
  </si>
  <si>
    <t>21-46-101046040</t>
  </si>
  <si>
    <t>Pinzon Uribe Ernesto</t>
  </si>
  <si>
    <t>Contratar los servicios de un profesional en ciencias militares y administración de empresas con experiencia del sector público en las tareas de administración y celebración de convenios de cooperación interinstitucionales y cooperación internacional, en apoyo a la gestión de la dirección y de los grupos que componen la Dirección De Veteranos Y Rehabilitación Inclusiva</t>
  </si>
  <si>
    <t>Seguros Mutual</t>
  </si>
  <si>
    <t>NB10196584</t>
  </si>
  <si>
    <t>Pedraza Osorio Francisco Jenaro</t>
  </si>
  <si>
    <t>Prestar sus servicios de apoyo a la gestión en la dirección de veteranos y rehabilitación inclusiva en referencia a la sensibilización y orientación de los usuarios de los servicios de la dependencia</t>
  </si>
  <si>
    <t xml:space="preserve">	21-46-101045853</t>
  </si>
  <si>
    <t>Parra Cortes Sergio Camilo</t>
  </si>
  <si>
    <t>Prestación de servicios de apoyo a la gestión en la dirección de veteranos y rehabilitación inclusiva, para el funcionamiento y desarrollo de las sesiones adelantadas en el marco de la comisión intersectorial para la atención integral al veterano y del consejo de veterano</t>
  </si>
  <si>
    <t>14-46-101071188</t>
  </si>
  <si>
    <t>31/03/2022
31/12/2022</t>
  </si>
  <si>
    <t>Contratar el servicio de vigilancia y seguridad privada para las instalaciones de DIVRI - MDN vigencia 2022</t>
  </si>
  <si>
    <t>Seguridad Digital Ltda</t>
  </si>
  <si>
    <t>Denice Garzón Malpica</t>
  </si>
  <si>
    <t>280044030
RC 280044031</t>
  </si>
  <si>
    <t>Tiquetes Aéreos</t>
  </si>
  <si>
    <t>Contratar el suministro de tiquetes aéreos nacionales e internacionales que sean requeridos para el personal que preste sus servicios en la DIVRI</t>
  </si>
  <si>
    <t>Subatur</t>
  </si>
  <si>
    <t>Gustavo Delgado Garavito</t>
  </si>
  <si>
    <t>15-44-101260103</t>
  </si>
  <si>
    <t xml:space="preserve">Leydi Yesenia </t>
  </si>
  <si>
    <t>Adquisición de las licencias de Microsoft office 365 con seguridad basada en identidad, con su respectivo soporte para la DIVRI</t>
  </si>
  <si>
    <t>Unión Temporal DELL EMC</t>
  </si>
  <si>
    <t>Angela Chaparro</t>
  </si>
  <si>
    <t>Jmalucelli</t>
  </si>
  <si>
    <t>2036849</t>
  </si>
  <si>
    <t>Contratar el servicio de inspección, pruebas, mantenimiento preventivo (IPM) y correctivo del sistema de extinción de incendios de la DIVRI</t>
  </si>
  <si>
    <t>ING SOLUTION SAS</t>
  </si>
  <si>
    <t>Victor Andres Caceres Goyeneche</t>
  </si>
  <si>
    <t>21-44-101378001</t>
  </si>
  <si>
    <t>Contratar la prestación del servicio de área protegida para las instalaciones de la DIVRI</t>
  </si>
  <si>
    <t>EMERMEDICA</t>
  </si>
  <si>
    <t>Luz Estela Vélez Hernández</t>
  </si>
  <si>
    <t>15-44-101260330</t>
  </si>
  <si>
    <t>Contratar el suministro de material de construcción, ferretería y herramientas a precios unitarios fijos, para la DIVRI</t>
  </si>
  <si>
    <t>COMERCIALIZADORA ELECTROCON S.A.S.</t>
  </si>
  <si>
    <t>Dilvia Corredor Pinzón</t>
  </si>
  <si>
    <t>Terminado</t>
  </si>
  <si>
    <t>Contratar el mantenimiento preventivo y correctivo para los sistemas de seguridad electronica e integración de la DIVRI</t>
  </si>
  <si>
    <t>SINERGY SAS</t>
  </si>
  <si>
    <t>Cristian Andres Bravo Bolivar</t>
  </si>
  <si>
    <t>21-44-101381198</t>
  </si>
  <si>
    <t>2/06/2022
31/12/2022</t>
  </si>
  <si>
    <t>Aseo y Cafeteria</t>
  </si>
  <si>
    <t>Adquirir el serviciointegral de aseo, cafetería ymantenimiento básico, para las  diferentesdependencias de la DIVRI</t>
  </si>
  <si>
    <t>21-44-101380149
RC 21-40-101185667</t>
  </si>
  <si>
    <t>Administración Piscina</t>
  </si>
  <si>
    <t>Contratar el servicio de administración, operación de las áreas húmedas, piscina y sauna y mantenimiento de los equipos y tanques del sistema hidráulico de la piscina de la DIVRI</t>
  </si>
  <si>
    <t>Solucion de Seguidad de Piscinas SAS</t>
  </si>
  <si>
    <t>Carlos Agusto Viafara Vergara</t>
  </si>
  <si>
    <t>390 - 47 - 994000071222
RC 390 -74 - 994000011417</t>
  </si>
  <si>
    <t>Combustible</t>
  </si>
  <si>
    <t>SUMINISTRO DE COMBUSTIBLE, PARA LOS DOS VEHÍCULOS Y LA PLANTA ELÉCTRICA DE LA DIVRI</t>
  </si>
  <si>
    <t>Organización TERPEL SA</t>
  </si>
  <si>
    <t>Jeimmy Marcela Rojas Lopez</t>
  </si>
  <si>
    <t>Carlos Felipe Gómez Herrera</t>
  </si>
  <si>
    <t>Carlos Felipe Gomez</t>
  </si>
  <si>
    <t>Dotacion Civil</t>
  </si>
  <si>
    <t>Adquisición de dotación devestuario – ropa y calzado para elpersonal que tenga derecho en la DIVRI</t>
  </si>
  <si>
    <t>FALABELLA DE COLOMBIA S A</t>
  </si>
  <si>
    <t>Sandra Milena Bautista Esquivel</t>
  </si>
  <si>
    <t>Adquisición de máquinas e insumos para el taller emprendimiento en sublimación, como parte del desarrollo de la actividad productiva y de emprendimiento direccionada al personal beneficiario de los servicios de la DIVRI</t>
  </si>
  <si>
    <t>Ferricentros S.A.S</t>
  </si>
  <si>
    <t>Contratar el soporte, la garantía y renovación del licenciamiento de fábrica de la infraestructura y solución de comunicaciones unificadas de la DIVRI</t>
  </si>
  <si>
    <t>Anderson Mariño</t>
  </si>
  <si>
    <t>Licencias Mac</t>
  </si>
  <si>
    <t>Adquisición de las suscripciones de AUTOCAD y SUIT de ADOBE para la DIVRI</t>
  </si>
  <si>
    <t>Panamericana</t>
  </si>
  <si>
    <t>Mantenimiento Sistema Electrico</t>
  </si>
  <si>
    <t>Contratar el mantenimiento preventivo, correctivo e inspección para el sistema eléctrico integrado por planta eléctrica, tableros eléctricos, iluminación y equipos de asistencia ininterrumpida (UPS) de la DIVRI</t>
  </si>
  <si>
    <t>TECNOSOFT UPS SAS</t>
  </si>
  <si>
    <t>100036831 - 100036861</t>
  </si>
  <si>
    <t>Mantenimiento De Vehiculos</t>
  </si>
  <si>
    <t>Renovar los servicios de nube pública de microsoft azure para garantizar continuidad y disponibilidad de los servicios y productos que se ofrecen desde la oficina de tecnología y sistemas de información la DIVRI</t>
  </si>
  <si>
    <t>NB-100204892</t>
  </si>
  <si>
    <t>Tic´s</t>
  </si>
  <si>
    <t>Calderas</t>
  </si>
  <si>
    <t>Contratar la adquisición, instalación y puesta en funcionamiento del sistema de calefacción para la piscina de la DIVRI</t>
  </si>
  <si>
    <t>POOL SECURITY SOLUTIONS S.A.S.</t>
  </si>
  <si>
    <t>Carlos Augusto Viafara Vergara</t>
  </si>
  <si>
    <t>390 - 47 - 994000071753
RC 390 -74 - 994000011644</t>
  </si>
  <si>
    <t>21/06/2022</t>
  </si>
  <si>
    <t>Contratar los servicios de inspección, mantenimiento general y certificación de muro de escalada, junto con la transferencia de conocimiento certificado para el personal encargado de las actividades del muro de escalar de la DIVRI</t>
  </si>
  <si>
    <t>Andres Castaño</t>
  </si>
  <si>
    <t>Operador Logistico</t>
  </si>
  <si>
    <t>Contratar la prestación de servicios de un operador logístico para la planificación, organización, operación, producción y ejecución de todas las actividades logísticas requeridas para la atención de eventos institucionales a nivel nacional que en cumplimiento de sus funciones deba realizar la DIVRI</t>
  </si>
  <si>
    <t>4 Cuartos SAS</t>
  </si>
  <si>
    <t>Fernando Vergara BriceñO</t>
  </si>
  <si>
    <t>14-46-101074430
RC 14-54-101003495</t>
  </si>
  <si>
    <t>22/06/2022</t>
  </si>
  <si>
    <t>Carolina Jimenez</t>
  </si>
  <si>
    <t>Stefany Viera</t>
  </si>
  <si>
    <t>Anderson</t>
  </si>
  <si>
    <t>Laura Matamoros</t>
  </si>
  <si>
    <t>1/08/2022
12/31/2022</t>
  </si>
  <si>
    <t>Mantenimiento de Ascensores</t>
  </si>
  <si>
    <t>Contratar la prestación de servicios de mantenimiento preventivo y correctivo para los nueve (09) ascensores marca Hyundai de la DIVRI</t>
  </si>
  <si>
    <t>15-44-101264384
RC 15-40-101079752</t>
  </si>
  <si>
    <t>30/06/2022</t>
  </si>
  <si>
    <t>Mantenimiento De Instrumentos Musicales</t>
  </si>
  <si>
    <t>mantenimiento general para los instrumentos musicales de la divri</t>
  </si>
  <si>
    <t>WILSON FERNANDO RODRÍGUEZ NIÑO</t>
  </si>
  <si>
    <t>1844101082718</t>
  </si>
  <si>
    <t>Nueva Pagina Web</t>
  </si>
  <si>
    <t>Contratar el diseño, desarrollo, puesta en funcionamiento, mantenimiento, soporte técnico y hosting de la página web y la intranet de la DIVRI</t>
  </si>
  <si>
    <t>AYMSOFT S.A.S.</t>
  </si>
  <si>
    <t>ANA MILENA NAVIA M</t>
  </si>
  <si>
    <t>33-44-101228495</t>
  </si>
  <si>
    <t>18/07/202</t>
  </si>
  <si>
    <t>Yurani Eliana Piñeros Dueñas</t>
  </si>
  <si>
    <t>Adriana Pedraza</t>
  </si>
  <si>
    <t>contratar la prestación de servicios de apoyo a la gestión, para la participación de la divri</t>
  </si>
  <si>
    <t>CORPORACION GENERAL GUSTAVO MATAMOROS D COSTA</t>
  </si>
  <si>
    <t>Aislamiento Acustico</t>
  </si>
  <si>
    <t>contratar el aislamiento acustico del aula de musica de la</t>
  </si>
  <si>
    <t>EXSOLVEN SAS</t>
  </si>
  <si>
    <t>Wilmar Martinez</t>
  </si>
  <si>
    <t>NB-100221584
RC NB-100050872</t>
  </si>
  <si>
    <t>31/08/2022</t>
  </si>
  <si>
    <t>Marcela Wilches</t>
  </si>
  <si>
    <t>CONTRATAR LA PRESTACIÓN DE SERVICIOS DE INSPECCION DE LA NORMA TÉCNICA COLOMBIANA NTC 5926-1 PARA LOS NUEVE (09) ASCENSORES Y SUS NUEVE (9) PUERTAS MARCA HYUNDAI, Y LA NORMA NTC 5926-3 PARA LA PUERTA ELECTRICA DEL INGRESO PRINCIPAL AL ​​LOBBY DEL BLOQUE 1 DE LAS INSTALACIONES DE LA DIVRI</t>
  </si>
  <si>
    <t>INCOL INGENIERIA DE INSPECCION COLOMBIANA SAS</t>
  </si>
  <si>
    <t>María Fernanda Rodríguez Garzón</t>
  </si>
  <si>
    <t>NB-100218071-NB-100049698</t>
  </si>
  <si>
    <t>05/08/2022</t>
  </si>
  <si>
    <t>carlos felipe gomez herrera</t>
  </si>
  <si>
    <t>Contratar el mantenimiento preventivo y correctivo de los equipos del gimnasio cubierto marca PRECOR</t>
  </si>
  <si>
    <t>NB-100218821</t>
  </si>
  <si>
    <t>10/08/2022</t>
  </si>
  <si>
    <t>CONTRATAR EL SOPORTE DE SEGUNDO NIVEL Y LA ADQUISICIÓN DE LA EXTENSION DE LAS GARANTÍAS DE FÁBRICA DE LOS EQUIPOS SWITCHES CISCO (SMARTnet) Y SWITCHES DELL (POST STANDARD SUPPORT) DE LA DIVRI</t>
  </si>
  <si>
    <t>MCO GLOBAL SAS</t>
  </si>
  <si>
    <t>MIGUEL ARTURO SÁNCHEZ</t>
  </si>
  <si>
    <t>11-44-101189252</t>
  </si>
  <si>
    <t>28/07/2022</t>
  </si>
  <si>
    <t>Adriana María Pedraza Estepa</t>
  </si>
  <si>
    <t>ADQUISICIÓN DE CERTIFICADOS DE FIRMA DIGITAL DE FUNCIÓN PÚBLICA, CON LOS CUPOS DE EMISIÓN Y SUS CORRESPONDIENTES DISPOSITIVOS CRIPTOGRÁFICOS DE ALMACENAMIENTO DIGITAL TOKEN O ALMACENADOS EN UN SERVIDOR SEGURO (HSM), CON DESTINO AL DIVRI</t>
  </si>
  <si>
    <t>Gestión de Seguridad Electrónica S.A.</t>
  </si>
  <si>
    <t>ÁLVARO DE BORJA CARRERAS AMOROS</t>
  </si>
  <si>
    <t>BCH100020559</t>
  </si>
  <si>
    <t>oK</t>
  </si>
  <si>
    <t>SERVICIO DE MANTENIMIENTO PREVENTIVO Y/O CORRECTIVO, PARA LOS EQUIPOS TECNOLOGICOS Y AUDIOVISUALES DE LA DIVRI</t>
  </si>
  <si>
    <t>IT SOLUCIONES Y SERVICIOS LTDA</t>
  </si>
  <si>
    <t>Aura Gomez</t>
  </si>
  <si>
    <t>100218474</t>
  </si>
  <si>
    <t>CONTRATAR LA PRESTACIÓN DEL SERVICIO DE MANTENIMIENTO PREVENTIVO Y CORRECTIVO CON SUMINISTRO DE REPUESTOS ORIGINALES, INSUMOS Y MANO DE OBRA PARA EL CAMPERO HYUNDAI TUCSON 4WD Y LA VAN VOLKSWAGEN TRANSPORTER T6, DE LA DIVRI</t>
  </si>
  <si>
    <t>MORARCI GROUP S.A.S.</t>
  </si>
  <si>
    <t>MANUEL ANGELLO MORENO ARCINIEGAS</t>
  </si>
  <si>
    <t>BQ-100057154</t>
  </si>
  <si>
    <t>ANDREA AVELLANEDA</t>
  </si>
  <si>
    <t>JOHANNA CATALINA ALFONSO PALOMINO</t>
  </si>
  <si>
    <t>Veteranos</t>
  </si>
  <si>
    <t>Monica Santa Cruz</t>
  </si>
  <si>
    <t>CONTRATAR LA PRESTACIÓN DE SERVICIOS PROFESIONALES COMO ABOGADO PARA EL GRUPO DE VETERANOS, CON EL FIN DE ASESORAR Y ACOMPAÑAR EN TODAS LAS ACTIVIDADES PROCEDIMENTALES DE SEGUIMIENTO Y APOYO EN LA IMPLEMENTACION DEL MARCO LEGAL DE LA LEY DEL VETERANO Y DEMAS NORMAS CONCORDANTES</t>
  </si>
  <si>
    <t>11-44-101189416</t>
  </si>
  <si>
    <t>Sergio Parrra</t>
  </si>
  <si>
    <t>PRESTACIÓN DE SERVICIOS DE APOYO A LA GESTIÓN EN LA DIRECCIÓN DE VETERANOS Y REHABILITACIÓN INCLUSIVA, PARA EL FUNCIONAMIENTO Y DESARROLLO DE LAS SESIONES ADELANTADAS EN EL MARCO DE LA COMISIÓN INTERSECTORIAL PARA LA ATENCIÓN INTEGRAL AL VETERANO Y DEL CONSEJO DE VETERANO</t>
  </si>
  <si>
    <t>Interadministrativo Tequendama</t>
  </si>
  <si>
    <t>AUNAR ESFUERZOS TÉCNICOS, ADMINISTRATIVOS Y LOGÍSTICOS PARA LA PRESTACIÓN DEL SERVICIO DE ALIMENTACIÓN Y MANEJO DE RESTAURANTE EN LAS INSTALACIONES DE LA DIRECCIÓN DE VETERANOS Y REHABILITACION INCLUSIVA DEL MINISTERIO DE DEFENSA NACIONAL</t>
  </si>
  <si>
    <t>SOCIEDAD HOTELERA TEQUENDAMA SA</t>
  </si>
  <si>
    <t>MARTÍN ALONSO ORDUZ RODRIGUEZ</t>
  </si>
  <si>
    <t xml:space="preserve">Angelica Goyeneche </t>
  </si>
  <si>
    <t>CONTRATAR LA PRESTACIÓN DE SERVICIOS PROFESIONALES DE UN ECONOMISTA PARA LA IMPLEMENTACIÓN DEL SISTEMA DE GESTIÓN ANTISOBORNO, IMPLEMENTACIÓN Y DIFUSIÓN DE LOS LINEAMIENTOS ESTABLECIDOS EN LA NORMA DE ESTÁNDAR INTERNACIONAL ISO 37001, ASÍ COMO APOYO EN EL LEVANTAMIENTO Y ESTRUCTURACIÓN DE LOS RIESGOS DE LA DIRECCIÓN DE VETERANOS Y REHABILITACIÓN INCLUSIVA.</t>
  </si>
  <si>
    <t>ANGÉLICA MARIA GOYENECHE NAVARRO</t>
  </si>
  <si>
    <t xml:space="preserve">Angelica goyeneche </t>
  </si>
  <si>
    <t>3401902-0</t>
  </si>
  <si>
    <t>03/08/2022</t>
  </si>
  <si>
    <t>Paola Margarita Calderón Pérez</t>
  </si>
  <si>
    <t>Equipos audiovisuales</t>
  </si>
  <si>
    <t>ADQUISICIÓN EQUIPOSAUDIOVISUALES PARA ÁREA DECOMUNICACIONES DE LA DIVRI</t>
  </si>
  <si>
    <t>Natalia Chavarria</t>
  </si>
  <si>
    <t>Papeleria</t>
  </si>
  <si>
    <t>CONTRATAR EL SUMINISTRO DE PAPELERÍA, ÚTILES DE OFICINA Y ESCRITORIO E INSUMOS DE IMPRESIÓN Y FOTOCOPIADORA A PRECIOS UNITARIOS FIJOS, PARA LAS DIFERENTES DEPENDENCIAS DE LA DIVRI</t>
  </si>
  <si>
    <t>ANGELA JOHANNA RODRIGUEZ CASTRO</t>
  </si>
  <si>
    <t>SEGUROS DEL ESTADO</t>
  </si>
  <si>
    <t>21-46-101052012</t>
  </si>
  <si>
    <t>06/09/2022</t>
  </si>
  <si>
    <t>Francisco Pedraza</t>
  </si>
  <si>
    <t>PRESTAR SUS SERVICIOS DE APOYO A LA GESTIÓN EN LA DIRECCIÓN DE VETERANOS Y REHABILITACIÓN INCLUSIVA EN REFERENCIA A LA SENSIBILIZACIÓN Y ORIENTACIÓN DE LOS USUARIOS DE LOS SERVICIOS DE LA DEPENDENCIA</t>
  </si>
  <si>
    <t>21-46-101051296</t>
  </si>
  <si>
    <t>23/08/2022</t>
  </si>
  <si>
    <t>Cableado estructurado</t>
  </si>
  <si>
    <t>Adquisición, instalación y puesta en funcionamiento a todo costo del cableado estructurado para la habilitación de puestos de trabajo en la DIVRI</t>
  </si>
  <si>
    <t>UNION TEMPORAL CABLEADO 2022</t>
  </si>
  <si>
    <t>YORGUIN MAURICIO NIÑO PRADA</t>
  </si>
  <si>
    <t>18-44-101084997</t>
  </si>
  <si>
    <t>11-11-2022</t>
  </si>
  <si>
    <t>Juan Carlos Collazos</t>
  </si>
  <si>
    <t>Comunicaciones Unificadas II</t>
  </si>
  <si>
    <t>CONTRATAR EL SOPORTE, LA GARANTIA Y RENOVACION DEL LICENCIAMIENTO DE FABRICA DE LA INFRAESTRUCUTURA Y SOLUCION DE COMUNICACIONES UNIFICADAS DE LA DIVRI</t>
  </si>
  <si>
    <t>SOFTLINE</t>
  </si>
  <si>
    <t>Yissel villarreal</t>
  </si>
  <si>
    <t>33-46-101043871</t>
  </si>
  <si>
    <t>YENY ARACELLY NUÑEZ ROSERO</t>
  </si>
  <si>
    <t>Insonorización II</t>
  </si>
  <si>
    <t>CONTRATAR EL AISLAMIENTO ACUSTICO DEL AULA DE MUSICA DE LA DIVRI</t>
  </si>
  <si>
    <t>CONINGENIERIAS SAS</t>
  </si>
  <si>
    <t>CHRISTIAN ORLANDO PERDOMO</t>
  </si>
  <si>
    <t>Compañía Mundial de Seguros SA</t>
  </si>
  <si>
    <t>NB-100222110_0</t>
  </si>
  <si>
    <t>Bienestar</t>
  </si>
  <si>
    <t>PRESTACIÓN DE SERVICIOS PARA LA REALIZACIÓN Y EJECUCIÓN DEL PLAN DE BIENESTAR SOCIAL, INCENTIVOS Y ESTIMULOS PARA LOS FUNCIONARIOS DE LA DIVRI COMO DEPENDENCIA DEL MINSITERIO DE DEFENSA Y SU NÚCLEO FAMILIAR, ASI MISMO PARA LA REALIZACIÓN DE LAS ACTIVIDADES DE INTERVENCIÓN DEL CLIMA Y CULTURA ORGANIZACIONAL</t>
  </si>
  <si>
    <t>CIRCULO DE SUB OFCIALES DE LAS FUERZAS MILITARES</t>
  </si>
  <si>
    <t>JOHN LEONARDO PACHECO ACOSTA</t>
  </si>
  <si>
    <t>1009048</t>
  </si>
  <si>
    <t>MARLINN MARCELAR DURAN BOCANEGRA</t>
  </si>
  <si>
    <t>CONTRATAR LA PRESTACIÓN DE SERVICIOS DE UN PROFESIONAL PARA ASESORAR A LA DIRECCIÓN DE VETERANOS Y REHABILITACION INCLUSIVA DEL MINISTERIO DE DEFENSA NACIONAL EN TEMAS RELACIONADOS CON PLANEACIÓN Y SEGUIMIENTO DE RESULTADOS</t>
  </si>
  <si>
    <t>21-46-101051779</t>
  </si>
  <si>
    <t>01/09/2022</t>
  </si>
  <si>
    <t>Insumos Medicos</t>
  </si>
  <si>
    <t>Contratar la adquisición de insumos y elementos médico-terapéuticos para el programa de actividad física de la DIVRI</t>
  </si>
  <si>
    <t>COMERCIALIZADORA INTERNACIONAL PRESTIGE SAS</t>
  </si>
  <si>
    <t>ZANDRA YASMIN LOPEZ ARDILA</t>
  </si>
  <si>
    <t>14-44-101163672</t>
  </si>
  <si>
    <t>CONTRATAR EL SERVICIO DE INSPECCIÓN, REVISIÓN, MANTENIMIENTO Y RECARGA DE LOS EXTINTORES EN LA DIVRI</t>
  </si>
  <si>
    <t>0</t>
  </si>
  <si>
    <t xml:space="preserve">Andrea </t>
  </si>
  <si>
    <t>Prestación de servicios profesionales en los asuntos de carácter administrativo, financiero y afines que requiera el Grupo administrativo y financiero de la DIVRI</t>
  </si>
  <si>
    <t>21-46-101052698</t>
  </si>
  <si>
    <t>Viviana Marin</t>
  </si>
  <si>
    <t>Karen Dayana Malagón M</t>
  </si>
  <si>
    <t>Mantenimiento de Calderas</t>
  </si>
  <si>
    <t>CONTRATAR EL SERVICIO DE MANTENIMIENTO PREVENTIVO DE EQUIPOS HIDRAULICOS, CALDERAS, GASODUCTOS Y LIMPIEZA DE TANQUES</t>
  </si>
  <si>
    <t>Yudy Jimena Gaitán Guaje</t>
  </si>
  <si>
    <t>17-44-101203898</t>
  </si>
  <si>
    <t>Andrea Pineda</t>
  </si>
  <si>
    <t>Cristian Lopez</t>
  </si>
  <si>
    <t xml:space="preserve">Servicios profesionales de carácter jurídico en los temas referentes a resolver derechos prestacionales, la Proyección de los Actos Administrativos de reconocimiento, reajuste, trámite al recurso de reposición, o el pronunciamiento que corresponda, según sea el caso, acerca de los derechos pensionales y prestacionales, la elaboración de Actos Administrativos a través del cual se dé cumplimiento a las Sentencias judiciales proferidas para el reconocimiento, modificación o reajuste de pensión, la actualización de la estadística de los expedientes a cargo, cuando le sea requerida, la sustanciación de respuestas a las acciones constitucionales y los derechos de petición que son radicados ante el apoyen al Grupo Prestaciones Sociales de la Dirección de Veteranos y Rehabilitación Inclusiva. </t>
  </si>
  <si>
    <t>CRISTIAN LOPEZ</t>
  </si>
  <si>
    <t>SOAT</t>
  </si>
  <si>
    <t>Esteban Gonzalez</t>
  </si>
  <si>
    <t>CONTRATAR EL SERVICIO DE CONECTIVIDAD EL CUAL INCLUYE CONECTIVIDAD TERRESTRE, GESTION DE SEGURIDAD, DISEÑO, INSTALACION, PUESTA EN FUNCIONAMIENTO Y SOPORTE, CON DESTINO A LA DIVRI</t>
  </si>
  <si>
    <t>Mantenimiento De Extintores Nuevo</t>
  </si>
  <si>
    <t>Prestación de servicio de inspección, revisión, mantenimiento y recarga de los extintores en la DIVRI</t>
  </si>
  <si>
    <t>Extintores Firext SAS</t>
  </si>
  <si>
    <t>EDER GIOVANNY CASTIBLANCO ORJUELA</t>
  </si>
  <si>
    <t>33-44-101232212</t>
  </si>
  <si>
    <t>09-11-2022</t>
  </si>
  <si>
    <t>Lissette Andrea Cruz Orjuela</t>
  </si>
  <si>
    <t>Papel de Seguridad</t>
  </si>
  <si>
    <t>ADQUISICION DE HOJAS DE SEGURIDAD PARA LA COORDINACIONO DE PRESTACIONES SOCIALES DE LA DIVRI</t>
  </si>
  <si>
    <t>Thomas Greg &amp; Sons de Colombia S.A</t>
  </si>
  <si>
    <t>MÓNICA SANCLEMENTE VILLAMIZAR</t>
  </si>
  <si>
    <t>BERKLEY COLOMBIA SEGUROS</t>
  </si>
  <si>
    <t>62373</t>
  </si>
  <si>
    <t>Luisa Caicedo</t>
  </si>
  <si>
    <t>Martha Santander</t>
  </si>
  <si>
    <t>Mantenimiento Sistema De Seguridad - Nuevo</t>
  </si>
  <si>
    <t>INGENIERÍA DOMÓTICA HJC SAS</t>
  </si>
  <si>
    <t>ANA ROSA SANCHEZ TRASLAVIÑA</t>
  </si>
  <si>
    <t>RC 15-40-101083106</t>
  </si>
  <si>
    <t>10-11-2022</t>
  </si>
  <si>
    <t>Calculo Actuarial II</t>
  </si>
  <si>
    <t>Prestación de servicios profesionales para realizar el cálculo actuarial del pasivo de beneficios a empleados a largo plazo de la Dirección de Veteranos y Rehabilitación Inclusiva con corte a 31 de diciembre de 2022.</t>
  </si>
  <si>
    <t>Giovanna Álvarez</t>
  </si>
  <si>
    <t>NB-100230672</t>
  </si>
  <si>
    <t>Sistema de nómina PAOYER</t>
  </si>
  <si>
    <t>Yenny Nuñez</t>
  </si>
  <si>
    <t>SOAT Volkswagen</t>
  </si>
  <si>
    <t>Adquisición del seguro obligatorio contra accidentes de tránsito SOAT, para el vehículo Volkswagen transporte combi t6 modelo 2017 de propiedad de la DIVRI</t>
  </si>
  <si>
    <t>Giovanny Vargas Quintero</t>
  </si>
  <si>
    <t>Maria Claudia Alape</t>
  </si>
  <si>
    <t>Prestación de servicios profesionales en los asuntos de carácter financiero que requieren el Grupo administrativo y financiero de la Dirección de Veteranos y Rehabilitación Inclusiva del Ministerio de Defensa Nacional</t>
  </si>
  <si>
    <t>28/112022</t>
  </si>
  <si>
    <t>3492126</t>
  </si>
  <si>
    <t>Juan Carlos Barrera Medina</t>
  </si>
  <si>
    <t>Botiquines</t>
  </si>
  <si>
    <t>ADQUISICIÓN DE INSUMOS PARA BOTIQUINES DE PRIMEROS AUXILIOS PARA LA DIVRI</t>
  </si>
  <si>
    <t>PANAMERICANA LIBRERIA Y PAPELERIA SA</t>
  </si>
  <si>
    <t>Andrea Cruz</t>
  </si>
  <si>
    <t>Puntos de anclaje</t>
  </si>
  <si>
    <t>Contratar la adquisición de la recertificación de puntos de anclaje, líneas de vida verticales y equipos para trabajo seguro en alturas, así como el certificado de calibración del detector de fugas de gas para la DIVRI</t>
  </si>
  <si>
    <t>SOAT Tucson</t>
  </si>
  <si>
    <t>ADQUISICIÓN DEL SOAT AL AMPARO DEL ACUERDO MARCO (CAMPERO HYUNDAI TUCSON 4WD CRDI)” DIVRI</t>
  </si>
  <si>
    <t>Seguros Mundial de Seguros</t>
  </si>
  <si>
    <t>Sistema de nómina PAOYER II</t>
  </si>
  <si>
    <t>PRESTACIÓN DE SERVICIOS PARA LA PERSONALIZACIÓN, PARAMETRIZACIÓN, CONFIGURACIÓN Y ADAPTACIÓN DEL SISTEMA DE NÓMINA PAOYER PARA EL GRUPO DE PRESTACIONES SOCIALES DE LA DIRECCIÓN DE VETERANOS Y REHABILITACIÓN INCLUSIVA- DIVRI- MINISTERIO DE DEFENSA NACIONAL, EN LA MODALIDAD DE BOLSA DE HORAS</t>
  </si>
  <si>
    <t>INETUM COLOMBIA S.A.S</t>
  </si>
  <si>
    <t>NELSON DANIEL CARMONA SÁNCHEZ</t>
  </si>
  <si>
    <t>18-44-101085616</t>
  </si>
  <si>
    <t>32122 - VF</t>
  </si>
  <si>
    <t>7-12-2022</t>
  </si>
  <si>
    <t>LA PRESTACIÓN DEL SERVICIO PARA EL MANTENIMENTO DE SIETE (7) SISTEMAS VERTICALES DE EVACUACIÓN (SVE) QUE FUERON INSTALADOS EN LA DIRECCIÓN DE VETERANOS Y REHABILITACIÓN INCLUSIVA CON EL OBJETIVO DE GARANTIZAR ALTERNATIVAS DE EVACUACIÓN EN CASO DE EMERGENCIA VIGENCIA 2022</t>
  </si>
  <si>
    <t>COMERCIALIZADORA INTERNACIONAL GHANY COLOMBIA SOCIEDAD POR ACCIONES SIMPLIFICADA</t>
  </si>
  <si>
    <t>PAUL OSMAN GHANY</t>
  </si>
  <si>
    <t>14-44-101169575
14-40-101051389</t>
  </si>
  <si>
    <t>12/12/2022</t>
  </si>
  <si>
    <t>Conectividad 2023</t>
  </si>
  <si>
    <t>Alejandra Rodriguez</t>
  </si>
  <si>
    <t>grande superficie</t>
  </si>
  <si>
    <t>adquisicion de sillas</t>
  </si>
  <si>
    <t>adjudicado</t>
  </si>
  <si>
    <t xml:space="preserve">adquisicion elementos ergonomicos- sillas </t>
  </si>
  <si>
    <t>comrpaventa</t>
  </si>
  <si>
    <t>N/A</t>
  </si>
  <si>
    <t>adquisicion de descansapies y mesas graduables</t>
  </si>
  <si>
    <t>adquisicion elementos ergonomicos- descansa pies y mesas graduables</t>
  </si>
  <si>
    <t>Proveer INsitucional S.A.S</t>
  </si>
  <si>
    <t>se redujo el valor toda vez que no se recibieron las mesas graduables, valor de la ejecución $ 9.870.000</t>
  </si>
  <si>
    <t>(Todas)</t>
  </si>
  <si>
    <t>Cuenta de N° Contrato</t>
  </si>
  <si>
    <t>Suma de Valor Total Adjudicado</t>
  </si>
  <si>
    <t>Etiquetas de fila</t>
  </si>
  <si>
    <t xml:space="preserve">Cuenta de N° Proceso </t>
  </si>
  <si>
    <t>Pendiente RP</t>
  </si>
  <si>
    <t>Total general</t>
  </si>
  <si>
    <t>Publicado</t>
  </si>
  <si>
    <t xml:space="preserve">
RESPONSABLE DEL DATO</t>
  </si>
  <si>
    <t>DESCRIPCION DE CIFRAS</t>
  </si>
  <si>
    <t>UNIVERSO O LINEA BASE</t>
  </si>
  <si>
    <t>Fuente de información</t>
  </si>
  <si>
    <t>ENERO</t>
  </si>
  <si>
    <t>FEBRERO</t>
  </si>
  <si>
    <t>MARZO</t>
  </si>
  <si>
    <t>ABRIL</t>
  </si>
  <si>
    <t>MAYO</t>
  </si>
  <si>
    <t>JUNIO</t>
  </si>
  <si>
    <t>JULIO</t>
  </si>
  <si>
    <t>AGOSTO</t>
  </si>
  <si>
    <t>SEPTIEMBRE</t>
  </si>
  <si>
    <t>OCTUBRE</t>
  </si>
  <si>
    <t>Juridica y contratación</t>
  </si>
  <si>
    <t>Ejecución contractual</t>
  </si>
  <si>
    <t>SIN REPORTE</t>
  </si>
  <si>
    <t>Secop II</t>
  </si>
  <si>
    <t>ejecución por modalidad de contratación</t>
  </si>
  <si>
    <t>ejecución por modalidad de contratación - Enero</t>
  </si>
  <si>
    <t>ejecución por modalidad de contratación - Febrero</t>
  </si>
  <si>
    <t>ejecución por modalidad de contratación - Marzo</t>
  </si>
  <si>
    <t>ejecución por modalidad de contratación - Abril</t>
  </si>
  <si>
    <t>ejecución por modalidad de contratación - Mayo</t>
  </si>
  <si>
    <t>ejecución por modalidad de contratación - Junio</t>
  </si>
  <si>
    <t>ejecución por modalidad de contratación - Julio</t>
  </si>
  <si>
    <t>ejecución por modalidad de contratación - Agosto</t>
  </si>
  <si>
    <t>ejecución por modalidad de contratación - Septiembre</t>
  </si>
  <si>
    <t>ejecución por modalidad de contratación - Octubre</t>
  </si>
  <si>
    <t>Tramitado</t>
  </si>
  <si>
    <t xml:space="preserve"> Valor Adjudicado</t>
  </si>
  <si>
    <t xml:space="preserve"> Adicción</t>
  </si>
  <si>
    <t xml:space="preserve"> Valor Total Adjudicado</t>
  </si>
  <si>
    <t>VIGENCIA FUTURA</t>
  </si>
  <si>
    <t>Total Adición</t>
  </si>
  <si>
    <t>% Adición</t>
  </si>
  <si>
    <t>Valor Total final</t>
  </si>
  <si>
    <t>Prorroga Fecha Final Vigencia 2023</t>
  </si>
  <si>
    <t>Justificación</t>
  </si>
  <si>
    <t>Observación</t>
  </si>
  <si>
    <t>Adición por VF</t>
  </si>
  <si>
    <t>se realizó cambio de supervisor y se solicitó actualización en tienda vitual</t>
  </si>
  <si>
    <t>Nueva Contratación</t>
  </si>
  <si>
    <t>No han radicado solicitud.</t>
  </si>
  <si>
    <t>Adriana Pedraza/ Yaneth Herrera</t>
  </si>
  <si>
    <t xml:space="preserve">Se solicitó concepto económico </t>
  </si>
  <si>
    <t>adición por VF</t>
  </si>
  <si>
    <t>Yeny Aracelly Nuñez Rosero</t>
  </si>
  <si>
    <t xml:space="preserve"> se solicitó concepto económico y en corrección del área </t>
  </si>
  <si>
    <t>Marlinn Marcelar Duran Bocanegra</t>
  </si>
  <si>
    <t xml:space="preserve">se solicitó concepto económico </t>
  </si>
  <si>
    <t>Solicitado</t>
  </si>
  <si>
    <t>Sustitución</t>
  </si>
  <si>
    <t>Total</t>
  </si>
  <si>
    <t>Suma de  Valor Adjudicado</t>
  </si>
  <si>
    <t>Suma de  Adicción</t>
  </si>
  <si>
    <t>Suma de VIGENCIA FUTURA</t>
  </si>
  <si>
    <t>Suma de Valor Total final</t>
  </si>
  <si>
    <t>Resumen contratación Periodo 01/01/2022 al 10/10/2022</t>
  </si>
  <si>
    <t>Dependencia Solicitante</t>
  </si>
  <si>
    <t>Modalidad de Contratación</t>
  </si>
  <si>
    <t>N° de Contrato en Proceso</t>
  </si>
  <si>
    <t>N° de Contrato Ejecutados</t>
  </si>
  <si>
    <t>Valor total</t>
  </si>
  <si>
    <t>Resumen</t>
  </si>
  <si>
    <t xml:space="preserve">Cantidad Contratos </t>
  </si>
  <si>
    <t>Valor Total</t>
  </si>
  <si>
    <t>1/2022 MDN-VVGSED-DIVRI</t>
  </si>
  <si>
    <t>DIVRI</t>
  </si>
  <si>
    <t>OPS</t>
  </si>
  <si>
    <t>Vigencia Fiscal AÑO 2022, Comprendida entre el día 01 de enero 2022 al 10 de Octubre de 2022</t>
  </si>
  <si>
    <t>2/2022 MDN-VVGSED-DIVRI</t>
  </si>
  <si>
    <t>Contratación Directa</t>
  </si>
  <si>
    <t>Persona Juridica</t>
  </si>
  <si>
    <t>3/2022 MDN-VVGSED-DIVRI</t>
  </si>
  <si>
    <t>Persona Natural</t>
  </si>
  <si>
    <t>4/2022 MDN-VVGSED-DIVRI</t>
  </si>
  <si>
    <t>Selección Abreviada</t>
  </si>
  <si>
    <t>5/2022 MDN-VVGSED-DIVRI</t>
  </si>
  <si>
    <t>6/2022 MDN-VVGSED-DIVRI</t>
  </si>
  <si>
    <t>Subasta</t>
  </si>
  <si>
    <t>7/2022 MDN-VVGSED-DIVRI</t>
  </si>
  <si>
    <t>8/2022 MDN-VVGSED-DIVRI</t>
  </si>
  <si>
    <t>9/2022 MDN-VVGSED-DIVRI</t>
  </si>
  <si>
    <t>10/2022 MDN-VVGSED-DIVRI</t>
  </si>
  <si>
    <t>11/2022 MDN-VVGSED-DIVRI</t>
  </si>
  <si>
    <t>12/2022 MDN-VVGSED-DIVRI</t>
  </si>
  <si>
    <t xml:space="preserve">	PRESTACIÓN DE SERVICIOS PARA LA REALIZACIÓN Y EJECUCIÓN DEL PLAN DE BIENESTAR SOCIAL, INCENTIVOS Y ESTIMULOS PARA LOS FUNCIONARIOS DE LA DIVRI COMO DEPENDENCIA DEL MINSITERIO DE DEFENSA Y SU NÚCLEO FAMILIAR, ASI MISMO PARA LA REALIZACIÓN DE LAS ACTIVIDADES DE INTERVENCIÓN DEL CLIMA Y CULTURA ORGANIZACIONAL</t>
  </si>
  <si>
    <r>
      <rPr>
        <b/>
        <sz val="11"/>
        <color theme="1"/>
        <rFont val="Calibri"/>
        <family val="2"/>
        <scheme val="minor"/>
      </rPr>
      <t>Nota:</t>
    </r>
    <r>
      <rPr>
        <sz val="11"/>
        <color theme="1"/>
        <rFont val="Calibri"/>
        <family val="2"/>
        <scheme val="minor"/>
      </rPr>
      <t xml:space="preserve"> El proceso interadminstrativo es con la SOCIEDAD HOTELERA TEQUENDAMA SA., a Cero pesos para el restaurante de la DIVRI</t>
    </r>
  </si>
  <si>
    <t>13/2022 MDN-VVGSED-DIVRI</t>
  </si>
  <si>
    <t>14/2022 MDN-VVGSED-DIVRI</t>
  </si>
  <si>
    <t>15/2022 MDN-VVGSED-DIVRI</t>
  </si>
  <si>
    <t>16/2022 MDN-VVGSED-DIVRI</t>
  </si>
  <si>
    <t>17/2022 MDN-VVGSED-DIVRI</t>
  </si>
  <si>
    <t>18/2022 MDN-VVGSED-DIVRI</t>
  </si>
  <si>
    <t>19/2022 MDN-VVGSED-DIVRI</t>
  </si>
  <si>
    <t>20/2022 MDN-VVGSED-DIVRI</t>
  </si>
  <si>
    <t>21/2022 MDN-VVGSED-DIVRI</t>
  </si>
  <si>
    <t>22/2022 MDN-VVGSED-DIVRI</t>
  </si>
  <si>
    <t>23/2022 MDN-VVGSED-DIVRI</t>
  </si>
  <si>
    <t>24/2022 MDN-VVGSED-DIVRI</t>
  </si>
  <si>
    <t>25/2022 MDN-VVGSED-DIVRI</t>
  </si>
  <si>
    <t>26/2022 MDN-VVGSED-DIVRI</t>
  </si>
  <si>
    <t>27/2022 MDN-VVGSED-DIVRI</t>
  </si>
  <si>
    <t>28/2022 MDN-VVGSED-DIVRI</t>
  </si>
  <si>
    <t>29/2022 MDN-VVGSED-DIVRI</t>
  </si>
  <si>
    <t>30/2022 MDN-VVGSED-DIVRI</t>
  </si>
  <si>
    <t>31/2022 MDN-VVGSED-DIVRI</t>
  </si>
  <si>
    <t>32/2022 MDN-VVGSED-DIVRI</t>
  </si>
  <si>
    <t>33/2022 MDN-VVGSED-DIVRI</t>
  </si>
  <si>
    <t>34/2022 MDN-VVGSED-DIVRI</t>
  </si>
  <si>
    <t>35/2022 MDN-VVGSED-DIVRI</t>
  </si>
  <si>
    <t>36/2022 MDN-VVGSED-DIVRI</t>
  </si>
  <si>
    <t>37/2022 MDN-VVGSED-DIVRI</t>
  </si>
  <si>
    <t>38/2022 MDN-VVGSED-DIVRI</t>
  </si>
  <si>
    <t>39/2022 MDN-VVGSED-DIVRI</t>
  </si>
  <si>
    <t>40/2022 MDN-VVGSED-DIVRI</t>
  </si>
  <si>
    <t>41/2022 MDN-VVGSED-DIVRI</t>
  </si>
  <si>
    <t>42/2022 MDN-VVGSED-DIVRI</t>
  </si>
  <si>
    <t>43/2022 MDN-VVGSED-DIVRI</t>
  </si>
  <si>
    <t>44/2022 MDN-VVGSED-DIVRI</t>
  </si>
  <si>
    <t>45/2022 MDN-VVGSED-DIVRI</t>
  </si>
  <si>
    <t>46/2022 MDN-VVGSED-DIVRI</t>
  </si>
  <si>
    <t>47/2022 MDN-VVGSED-DIVRI</t>
  </si>
  <si>
    <t>48/2022 MDN-VVGSED-DIVRI</t>
  </si>
  <si>
    <t>Prestación de servicios profesionales en los asuntos de carácter administrativo, financiero y afines que requiera el Grupo administrativo y financiero de la Dirección de Veteranos y Rehabilitación Inclusiva del Ministerio de Defensa Nacional</t>
  </si>
  <si>
    <t>49/2022 MDN-VVGSED-DIVRI</t>
  </si>
  <si>
    <t>50/2022 MDN-VVGSED-DIVRI</t>
  </si>
  <si>
    <t>51/2022 MDN-VVGSED-DIVRI</t>
  </si>
  <si>
    <t>52/2022 MDN-VVGSED-DIVRI</t>
  </si>
  <si>
    <t>53/2022 MDN-VVGSED-DIVRI</t>
  </si>
  <si>
    <t>CONTRATAR EL DISEÑO, DESARROLLO, PUESTA EN FUNCIONAMIENTO, MANTENIMIENTO, SOPORTE TÉCNICO Y HOSTING DE LA PÁGINA WEB Y LA INTRANET DE LA</t>
  </si>
  <si>
    <t>54/2022 MDN-VVGSED-DIVRI</t>
  </si>
  <si>
    <t>55/2022 MDN-VVGSED-DIVRI</t>
  </si>
  <si>
    <t>57/2022 MDN-VVGSED-DIVRI</t>
  </si>
  <si>
    <t>58/2022 MDN-VVGSED-DIVRI</t>
  </si>
  <si>
    <t>59/2022 MDN-VVGSED-DIVRI</t>
  </si>
  <si>
    <t>60/2022 MDN-VVGSED-DIVRI</t>
  </si>
  <si>
    <t>61/2022 MDN-VVGSED-DIVRI</t>
  </si>
  <si>
    <t>62/2022 MDN-VVGSED-DIVRI</t>
  </si>
  <si>
    <t>63/2022 MDN-VVGSED-DIVRI</t>
  </si>
  <si>
    <t>64/2022 MDN-VVGSED-DIVRI</t>
  </si>
  <si>
    <t>65/2022 MDN-VVGSED-DIVRI</t>
  </si>
  <si>
    <t>CONTRATAR LOS SERVICIOS DE INSPECCIÓN, MANTENIMIENTO GENERAL Y CERTIFICACIÓN DE MURO DE ESCALADA, JUNTO CON LA TRANSFERENCIA DE CONOCIMIENTO CERTIFICADO PARA EL PERSONAL ENCARGADO DE LAS ACTIVIDADES DEL MURO DE ESCALAR DE LA DIVRI</t>
  </si>
  <si>
    <t>66/2022 MDN-VVGSED-DIVRI</t>
  </si>
  <si>
    <t>67/2022 MDN-VVGSED-DIVRI</t>
  </si>
  <si>
    <t>68/2022 MDN-VVGSED-DIVRI</t>
  </si>
  <si>
    <t>69/2022 MDN-VVGSED-DIVRI</t>
  </si>
  <si>
    <t>70/2022 MDN-VVGSED-DIVRI</t>
  </si>
  <si>
    <t>71/2022 MDN-VVGSED-DIVRI</t>
  </si>
  <si>
    <t>72/2022 MDN-VVGSED-DIVRI</t>
  </si>
  <si>
    <t>73/2022 MDN-VVGSED-DIVRI</t>
  </si>
  <si>
    <t>CONTRATAR LA ADQUISICIÓN DE INSUMOS Y ELEMENTOS MEDICO-TERAPEUTICOS PARA EL PROGRAMA DE ACTIVIDAD FISICA D</t>
  </si>
  <si>
    <t>75/2022 MDN-VVGSED-DIVRI</t>
  </si>
  <si>
    <t>CRISTIAN DAVID LOPEZ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</si>
</sst>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_(* #,##0.00_);_(* \(#,##0.00\);_(* &quot;-&quot;??_);_(@_)"/>
    <numFmt numFmtId="166" formatCode="_(* #,##0_);_(* \(#,##0\);_(* &quot;-&quot;??_);_(@_)"/>
    <numFmt numFmtId="167" formatCode="#,###\ &quot;COP&quot;"/>
    <numFmt numFmtId="168" formatCode="#,##0;[Red]#,##0"/>
    <numFmt numFmtId="169" formatCode="#,##0.00;[Red]#,##0.00"/>
  </numFmts>
  <fonts count="23" x14ac:knownFonts="1">
    <font>
      <sz val="11"/>
      <color theme="1"/>
      <name val="Calibri"/>
      <family val="2"/>
      <scheme val="minor"/>
    </font>
    <font>
      <sz val="11"/>
      <color theme="1"/>
      <name val="Calibri"/>
      <family val="2"/>
      <scheme val="minor"/>
    </font>
    <font>
      <b/>
      <sz val="10"/>
      <name val="Arial Narrow"/>
      <family val="2"/>
    </font>
    <font>
      <sz val="10"/>
      <color theme="1"/>
      <name val="Arial Narrow"/>
      <family val="2"/>
    </font>
    <font>
      <b/>
      <sz val="10"/>
      <color theme="1"/>
      <name val="Arial Narrow"/>
      <family val="2"/>
    </font>
    <font>
      <sz val="10"/>
      <name val="Arial Narrow"/>
      <family val="2"/>
    </font>
    <font>
      <sz val="8"/>
      <color theme="1"/>
      <name val="Arial Narrow"/>
      <family val="2"/>
    </font>
    <font>
      <sz val="10"/>
      <color theme="1"/>
      <name val="Verdana"/>
      <family val="2"/>
    </font>
    <font>
      <b/>
      <sz val="11"/>
      <color theme="1"/>
      <name val="Calibri"/>
      <family val="2"/>
      <scheme val="minor"/>
    </font>
    <font>
      <b/>
      <sz val="14"/>
      <color theme="1"/>
      <name val="Verdana"/>
      <family val="2"/>
    </font>
    <font>
      <sz val="10"/>
      <color theme="1"/>
      <name val="Arial"/>
      <family val="2"/>
    </font>
    <font>
      <b/>
      <sz val="10"/>
      <color theme="1"/>
      <name val="Verdana"/>
      <family val="2"/>
    </font>
    <font>
      <sz val="11"/>
      <color indexed="8"/>
      <name val="Calibri"/>
      <family val="2"/>
      <scheme val="minor"/>
    </font>
    <font>
      <u/>
      <sz val="10"/>
      <color theme="10"/>
      <name val="Arial"/>
      <family val="2"/>
    </font>
    <font>
      <b/>
      <u/>
      <sz val="11"/>
      <color theme="1"/>
      <name val="Calibri"/>
      <family val="2"/>
      <scheme val="minor"/>
    </font>
    <font>
      <sz val="11"/>
      <name val="Calibri"/>
      <family val="2"/>
      <scheme val="minor"/>
    </font>
    <font>
      <b/>
      <sz val="11"/>
      <name val="Calibri"/>
      <family val="2"/>
      <scheme val="minor"/>
    </font>
    <font>
      <b/>
      <sz val="11"/>
      <color rgb="FF000000"/>
      <name val="Calibri"/>
      <family val="2"/>
    </font>
    <font>
      <sz val="11"/>
      <color rgb="FF000000"/>
      <name val="Calibri"/>
      <family val="2"/>
    </font>
    <font>
      <sz val="11"/>
      <color rgb="FF9C5700"/>
      <name val="Calibri"/>
      <family val="2"/>
      <scheme val="minor"/>
    </font>
    <font>
      <sz val="11"/>
      <name val="Arial Narrow"/>
      <family val="2"/>
    </font>
    <font>
      <sz val="11"/>
      <color rgb="FF9C5700"/>
      <name val="Arial Narrow"/>
      <family val="2"/>
    </font>
    <font>
      <sz val="11"/>
      <color rgb="FF000000"/>
      <name val="Arial Narrow"/>
      <charset val="1"/>
    </font>
  </fonts>
  <fills count="15">
    <fill>
      <patternFill patternType="none"/>
    </fill>
    <fill>
      <patternFill patternType="gray125"/>
    </fill>
    <fill>
      <patternFill patternType="solid">
        <fgColor theme="4" tint="0.39997558519241921"/>
        <bgColor indexed="65"/>
      </patternFill>
    </fill>
    <fill>
      <patternFill patternType="solid">
        <fgColor theme="5" tint="0.39997558519241921"/>
        <bgColor indexed="65"/>
      </patternFill>
    </fill>
    <fill>
      <patternFill patternType="solid">
        <fgColor theme="4" tint="0.79998168889431442"/>
        <bgColor theme="4" tint="0.79998168889431442"/>
      </patternFill>
    </fill>
    <fill>
      <patternFill patternType="solid">
        <fgColor theme="2" tint="-0.249977111117893"/>
        <bgColor indexed="64"/>
      </patternFill>
    </fill>
    <fill>
      <patternFill patternType="solid">
        <fgColor rgb="FF808080"/>
        <bgColor indexed="64"/>
      </patternFill>
    </fill>
    <fill>
      <patternFill patternType="solid">
        <fgColor rgb="FFDBE5F1"/>
        <bgColor indexed="64"/>
      </patternFill>
    </fill>
    <fill>
      <patternFill patternType="solid">
        <fgColor theme="4" tint="0.59999389629810485"/>
        <bgColor theme="4" tint="0.59999389629810485"/>
      </patternFill>
    </fill>
    <fill>
      <patternFill patternType="solid">
        <fgColor rgb="FFFFEB9C"/>
      </patternFill>
    </fill>
    <fill>
      <patternFill patternType="solid">
        <fgColor theme="4" tint="0.59999389629810485"/>
        <bgColor indexed="65"/>
      </patternFill>
    </fill>
    <fill>
      <patternFill patternType="solid">
        <fgColor theme="8" tint="0.79998168889431442"/>
        <bgColor indexed="65"/>
      </patternFill>
    </fill>
    <fill>
      <patternFill patternType="solid">
        <fgColor rgb="FFFFC000"/>
        <bgColor indexed="64"/>
      </patternFill>
    </fill>
    <fill>
      <patternFill patternType="solid">
        <fgColor theme="8" tint="0.79998168889431442"/>
        <bgColor indexed="64"/>
      </patternFill>
    </fill>
    <fill>
      <patternFill patternType="solid">
        <fgColor theme="4" tint="0.59999389629810485"/>
        <bgColor indexed="64"/>
      </patternFill>
    </fill>
  </fills>
  <borders count="22">
    <border>
      <left/>
      <right/>
      <top/>
      <bottom/>
      <diagonal/>
    </border>
    <border>
      <left style="thin">
        <color theme="9"/>
      </left>
      <right style="thin">
        <color theme="9"/>
      </right>
      <top/>
      <bottom/>
      <diagonal/>
    </border>
    <border>
      <left style="thin">
        <color theme="9"/>
      </left>
      <right/>
      <top/>
      <bottom/>
      <diagonal/>
    </border>
    <border>
      <left/>
      <right/>
      <top style="thin">
        <color theme="9"/>
      </top>
      <bottom/>
      <diagonal/>
    </border>
    <border>
      <left style="thin">
        <color theme="9"/>
      </left>
      <right/>
      <top style="thin">
        <color theme="9"/>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right/>
      <top style="thin">
        <color theme="4" tint="0.399975585192419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theme="9"/>
      </left>
      <right/>
      <top style="medium">
        <color rgb="FFABABAB"/>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theme="8" tint="0.79998168889431442"/>
      </top>
      <bottom style="thin">
        <color theme="8" tint="0.79998168889431442"/>
      </bottom>
      <diagonal/>
    </border>
    <border>
      <left style="thin">
        <color rgb="FF7F7F7F"/>
      </left>
      <right style="thin">
        <color rgb="FF7F7F7F"/>
      </right>
      <top style="thin">
        <color rgb="FF7F7F7F"/>
      </top>
      <bottom style="thin">
        <color rgb="FF7F7F7F"/>
      </bottom>
      <diagonal/>
    </border>
    <border>
      <left/>
      <right/>
      <top style="medium">
        <color theme="4" tint="-0.249977111117893"/>
      </top>
      <bottom/>
      <diagonal/>
    </border>
  </borders>
  <cellStyleXfs count="28">
    <xf numFmtId="0" fontId="0" fillId="0" borderId="0"/>
    <xf numFmtId="0" fontId="1" fillId="2" borderId="0" applyNumberFormat="0" applyBorder="0" applyAlignment="0" applyProtection="0"/>
    <xf numFmtId="0" fontId="1" fillId="3" borderId="0" applyNumberFormat="0" applyBorder="0" applyAlignment="0" applyProtection="0"/>
    <xf numFmtId="165"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9" fontId="7" fillId="0" borderId="0" applyFill="0" applyBorder="0" applyProtection="0">
      <alignment horizontal="left" vertical="center"/>
    </xf>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9" fillId="6" borderId="5" applyNumberFormat="0" applyProtection="0">
      <alignment horizontal="left" vertical="center"/>
    </xf>
    <xf numFmtId="0" fontId="10" fillId="0" borderId="0"/>
    <xf numFmtId="0" fontId="11" fillId="7" borderId="0" applyNumberFormat="0" applyBorder="0" applyProtection="0">
      <alignment horizontal="center" vertical="center"/>
    </xf>
    <xf numFmtId="167"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0" fontId="11" fillId="6" borderId="5" applyNumberFormat="0" applyProtection="0">
      <alignment horizontal="left" vertical="center" wrapText="1"/>
    </xf>
    <xf numFmtId="0" fontId="13" fillId="0" borderId="0" applyNumberFormat="0" applyFill="0" applyBorder="0" applyAlignment="0" applyProtection="0"/>
    <xf numFmtId="43" fontId="10" fillId="0" borderId="0" applyFont="0" applyFill="0" applyBorder="0" applyAlignment="0" applyProtection="0"/>
    <xf numFmtId="0" fontId="1" fillId="0" borderId="0"/>
    <xf numFmtId="44" fontId="1" fillId="0" borderId="0" applyFont="0" applyFill="0" applyBorder="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cellStyleXfs>
  <cellXfs count="168">
    <xf numFmtId="0" fontId="0" fillId="0" borderId="0" xfId="0"/>
    <xf numFmtId="49" fontId="2" fillId="0" borderId="1" xfId="0" applyNumberFormat="1" applyFont="1" applyBorder="1" applyAlignment="1">
      <alignment horizontal="center" vertical="center" wrapText="1"/>
    </xf>
    <xf numFmtId="15" fontId="2" fillId="0" borderId="2"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0" fontId="3" fillId="3" borderId="2" xfId="2"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165" fontId="2" fillId="0" borderId="2" xfId="3" applyFont="1" applyBorder="1" applyAlignment="1">
      <alignment horizontal="center" vertical="center" wrapText="1"/>
    </xf>
    <xf numFmtId="14" fontId="3" fillId="2" borderId="2" xfId="1" applyNumberFormat="1" applyFont="1" applyBorder="1" applyAlignment="1">
      <alignment horizontal="center" vertical="center" wrapText="1"/>
    </xf>
    <xf numFmtId="15" fontId="4" fillId="0" borderId="2" xfId="0" applyNumberFormat="1" applyFont="1" applyBorder="1" applyAlignment="1">
      <alignment horizontal="center" vertical="center" wrapText="1"/>
    </xf>
    <xf numFmtId="166" fontId="2" fillId="0" borderId="2" xfId="3" applyNumberFormat="1" applyFont="1" applyBorder="1" applyAlignment="1">
      <alignment horizontal="center" vertical="center" wrapText="1"/>
    </xf>
    <xf numFmtId="0" fontId="2" fillId="0" borderId="2"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165" fontId="5" fillId="0" borderId="4" xfId="3" applyFont="1" applyFill="1" applyBorder="1" applyAlignment="1">
      <alignment horizontal="center" vertical="center" wrapText="1"/>
    </xf>
    <xf numFmtId="165" fontId="5" fillId="0" borderId="4" xfId="3" applyFont="1" applyFill="1" applyBorder="1" applyAlignment="1">
      <alignment horizontal="center" vertical="center"/>
    </xf>
    <xf numFmtId="0" fontId="3" fillId="3" borderId="4" xfId="2" applyFont="1" applyBorder="1" applyAlignment="1">
      <alignment horizontal="center" vertical="center" wrapText="1"/>
    </xf>
    <xf numFmtId="0" fontId="5" fillId="0" borderId="4" xfId="3" applyNumberFormat="1" applyFont="1" applyFill="1" applyBorder="1" applyAlignment="1">
      <alignment horizontal="center" vertical="center"/>
    </xf>
    <xf numFmtId="0" fontId="3" fillId="2" borderId="5" xfId="1" applyFont="1" applyBorder="1" applyAlignment="1">
      <alignment horizontal="center" vertical="center"/>
    </xf>
    <xf numFmtId="15" fontId="5" fillId="0" borderId="0" xfId="0" applyNumberFormat="1" applyFont="1" applyAlignment="1">
      <alignment horizontal="center" vertical="center" wrapText="1"/>
    </xf>
    <xf numFmtId="165" fontId="3" fillId="0" borderId="0" xfId="3" applyFont="1" applyFill="1" applyBorder="1" applyAlignment="1">
      <alignment horizontal="center" vertical="center"/>
    </xf>
    <xf numFmtId="49" fontId="3" fillId="0" borderId="0" xfId="0" applyNumberFormat="1" applyFont="1" applyAlignment="1">
      <alignment horizontal="center" vertical="center" wrapText="1"/>
    </xf>
    <xf numFmtId="166" fontId="5" fillId="0" borderId="0" xfId="3" applyNumberFormat="1" applyFont="1" applyFill="1" applyBorder="1" applyAlignment="1">
      <alignment horizontal="center" vertical="center"/>
    </xf>
    <xf numFmtId="49" fontId="3" fillId="0" borderId="0" xfId="0" applyNumberFormat="1" applyFont="1" applyAlignment="1">
      <alignment horizontal="center" vertical="center"/>
    </xf>
    <xf numFmtId="0" fontId="3" fillId="2" borderId="0" xfId="1" applyFont="1" applyAlignment="1">
      <alignment horizontal="center" vertical="center"/>
    </xf>
    <xf numFmtId="15" fontId="3" fillId="0" borderId="0" xfId="0" applyNumberFormat="1" applyFont="1" applyAlignment="1">
      <alignment horizontal="center" vertical="center"/>
    </xf>
    <xf numFmtId="49" fontId="5" fillId="0" borderId="4" xfId="3" applyNumberFormat="1" applyFont="1" applyFill="1" applyBorder="1" applyAlignment="1">
      <alignment horizontal="center" vertical="center" wrapText="1"/>
    </xf>
    <xf numFmtId="0" fontId="3" fillId="3" borderId="0" xfId="2" applyFont="1" applyAlignment="1">
      <alignment horizontal="left" vertical="center"/>
    </xf>
    <xf numFmtId="49" fontId="3" fillId="0" borderId="0" xfId="0" applyNumberFormat="1" applyFont="1" applyAlignment="1">
      <alignment horizontal="left" vertical="center" wrapText="1"/>
    </xf>
    <xf numFmtId="0" fontId="3" fillId="0" borderId="0" xfId="3" applyNumberFormat="1" applyFont="1" applyFill="1" applyBorder="1" applyAlignment="1">
      <alignment horizontal="center" vertical="center"/>
    </xf>
    <xf numFmtId="49" fontId="5" fillId="0" borderId="0" xfId="0" applyNumberFormat="1" applyFont="1" applyAlignment="1">
      <alignment horizontal="center" vertical="center" wrapText="1"/>
    </xf>
    <xf numFmtId="43" fontId="0" fillId="0" borderId="0" xfId="0" applyNumberFormat="1"/>
    <xf numFmtId="0" fontId="8" fillId="4" borderId="6" xfId="0" applyFont="1" applyFill="1" applyBorder="1"/>
    <xf numFmtId="0" fontId="8" fillId="0" borderId="0" xfId="0" applyFont="1"/>
    <xf numFmtId="0" fontId="8" fillId="0" borderId="6" xfId="0" applyFont="1" applyBorder="1"/>
    <xf numFmtId="0" fontId="0" fillId="0" borderId="0" xfId="0" applyAlignment="1">
      <alignment horizontal="center"/>
    </xf>
    <xf numFmtId="0" fontId="8" fillId="5" borderId="5" xfId="0" applyFont="1" applyFill="1" applyBorder="1" applyAlignment="1">
      <alignment horizontal="center"/>
    </xf>
    <xf numFmtId="0" fontId="8" fillId="5" borderId="5" xfId="0" applyFont="1" applyFill="1" applyBorder="1"/>
    <xf numFmtId="0" fontId="0" fillId="0" borderId="5" xfId="0" applyBorder="1" applyAlignment="1">
      <alignment horizontal="left"/>
    </xf>
    <xf numFmtId="0" fontId="0" fillId="0" borderId="5" xfId="0" applyBorder="1" applyAlignment="1">
      <alignment horizontal="center"/>
    </xf>
    <xf numFmtId="43" fontId="0" fillId="0" borderId="5" xfId="0" applyNumberFormat="1" applyBorder="1"/>
    <xf numFmtId="15" fontId="0" fillId="0" borderId="5" xfId="0" applyNumberFormat="1" applyBorder="1" applyAlignment="1">
      <alignment horizontal="center"/>
    </xf>
    <xf numFmtId="43" fontId="3" fillId="0" borderId="5" xfId="7" applyFont="1" applyFill="1" applyBorder="1" applyAlignment="1">
      <alignment horizontal="center" vertical="center"/>
    </xf>
    <xf numFmtId="0" fontId="0" fillId="0" borderId="5" xfId="0" applyBorder="1"/>
    <xf numFmtId="0" fontId="8" fillId="4" borderId="5" xfId="0" applyFont="1" applyFill="1" applyBorder="1"/>
    <xf numFmtId="15" fontId="0" fillId="0" borderId="5" xfId="0" applyNumberFormat="1" applyBorder="1"/>
    <xf numFmtId="43" fontId="1" fillId="0" borderId="5" xfId="7" applyFont="1" applyBorder="1"/>
    <xf numFmtId="0" fontId="0" fillId="0" borderId="0" xfId="0" pivotButton="1"/>
    <xf numFmtId="0" fontId="0" fillId="0" borderId="0" xfId="0" applyAlignment="1">
      <alignment horizontal="left"/>
    </xf>
    <xf numFmtId="0" fontId="8" fillId="4" borderId="11" xfId="0" applyFont="1" applyFill="1" applyBorder="1"/>
    <xf numFmtId="0" fontId="0" fillId="0" borderId="0" xfId="0" applyAlignment="1">
      <alignment horizontal="centerContinuous" vertical="justify"/>
    </xf>
    <xf numFmtId="0" fontId="8" fillId="0" borderId="7" xfId="0" applyFont="1" applyBorder="1"/>
    <xf numFmtId="43" fontId="8" fillId="0" borderId="7" xfId="0" applyNumberFormat="1" applyFont="1" applyBorder="1"/>
    <xf numFmtId="0" fontId="8" fillId="4" borderId="5" xfId="0" applyFont="1" applyFill="1" applyBorder="1" applyAlignment="1">
      <alignment wrapText="1"/>
    </xf>
    <xf numFmtId="0" fontId="5" fillId="0" borderId="3" xfId="0" applyFont="1" applyBorder="1" applyAlignment="1">
      <alignment horizontal="center" vertical="center"/>
    </xf>
    <xf numFmtId="15" fontId="5" fillId="0" borderId="4"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3" fillId="0" borderId="4" xfId="0" applyNumberFormat="1" applyFont="1" applyBorder="1" applyAlignment="1">
      <alignment horizontal="center" vertical="center"/>
    </xf>
    <xf numFmtId="49" fontId="5" fillId="0" borderId="4" xfId="0" applyNumberFormat="1" applyFont="1" applyBorder="1" applyAlignment="1">
      <alignment horizontal="left" vertical="center" wrapText="1"/>
    </xf>
    <xf numFmtId="15" fontId="3" fillId="0" borderId="4" xfId="0" applyNumberFormat="1" applyFont="1" applyBorder="1" applyAlignment="1">
      <alignment horizontal="center" vertical="center"/>
    </xf>
    <xf numFmtId="49" fontId="5" fillId="0" borderId="4" xfId="0" applyNumberFormat="1" applyFont="1" applyBorder="1" applyAlignment="1">
      <alignment horizontal="center" vertical="center"/>
    </xf>
    <xf numFmtId="166" fontId="5" fillId="0" borderId="4" xfId="3" applyNumberFormat="1" applyFont="1" applyFill="1" applyBorder="1" applyAlignment="1">
      <alignment horizontal="center" vertical="center"/>
    </xf>
    <xf numFmtId="0" fontId="3" fillId="2" borderId="2" xfId="1" applyFont="1" applyBorder="1" applyAlignment="1">
      <alignment horizontal="center" vertical="center"/>
    </xf>
    <xf numFmtId="0" fontId="3" fillId="2" borderId="4" xfId="1" applyFont="1" applyBorder="1" applyAlignment="1">
      <alignment horizontal="center" vertical="center"/>
    </xf>
    <xf numFmtId="0" fontId="3" fillId="2" borderId="5" xfId="1" applyFont="1" applyBorder="1" applyAlignment="1">
      <alignment horizontal="center" vertical="center" wrapText="1"/>
    </xf>
    <xf numFmtId="165" fontId="3" fillId="0" borderId="4" xfId="3" applyFont="1" applyFill="1" applyBorder="1" applyAlignment="1">
      <alignment horizontal="center" vertical="center"/>
    </xf>
    <xf numFmtId="166" fontId="3" fillId="0" borderId="4" xfId="3" applyNumberFormat="1" applyFont="1" applyFill="1" applyBorder="1" applyAlignment="1">
      <alignment horizontal="center" vertical="center"/>
    </xf>
    <xf numFmtId="15" fontId="5" fillId="0" borderId="4" xfId="3" applyNumberFormat="1" applyFont="1" applyFill="1" applyBorder="1" applyAlignment="1">
      <alignment horizontal="center" vertical="center" wrapText="1"/>
    </xf>
    <xf numFmtId="165" fontId="5" fillId="0" borderId="12" xfId="3" applyFont="1" applyFill="1" applyBorder="1" applyAlignment="1">
      <alignment horizontal="center" vertical="center"/>
    </xf>
    <xf numFmtId="49" fontId="5" fillId="0" borderId="4" xfId="3" applyNumberFormat="1" applyFont="1" applyFill="1" applyBorder="1" applyAlignment="1">
      <alignment horizontal="left" vertical="center" wrapText="1"/>
    </xf>
    <xf numFmtId="0" fontId="5" fillId="0" borderId="4" xfId="0" applyFont="1" applyBorder="1" applyAlignment="1">
      <alignment horizontal="center" vertical="center"/>
    </xf>
    <xf numFmtId="49" fontId="3" fillId="0" borderId="4"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49" fontId="3" fillId="0" borderId="3" xfId="0" applyNumberFormat="1" applyFont="1" applyBorder="1" applyAlignment="1">
      <alignment horizontal="center" vertical="center"/>
    </xf>
    <xf numFmtId="15" fontId="3" fillId="0" borderId="4" xfId="3" applyNumberFormat="1" applyFont="1" applyFill="1" applyBorder="1" applyAlignment="1">
      <alignment horizontal="center" vertical="center"/>
    </xf>
    <xf numFmtId="0" fontId="3" fillId="0" borderId="4" xfId="0" applyFont="1" applyBorder="1" applyAlignment="1">
      <alignment horizontal="center" vertical="center"/>
    </xf>
    <xf numFmtId="15" fontId="5" fillId="0" borderId="4" xfId="0" applyNumberFormat="1" applyFont="1" applyBorder="1" applyAlignment="1">
      <alignment horizontal="center" vertical="center"/>
    </xf>
    <xf numFmtId="15" fontId="5" fillId="0" borderId="4" xfId="4" applyNumberFormat="1" applyFont="1" applyFill="1" applyBorder="1" applyAlignment="1">
      <alignment horizontal="center" vertical="center" wrapText="1"/>
    </xf>
    <xf numFmtId="4" fontId="5" fillId="0" borderId="4" xfId="3" applyNumberFormat="1" applyFont="1" applyFill="1" applyBorder="1" applyAlignment="1">
      <alignment horizontal="center" vertical="center" wrapText="1"/>
    </xf>
    <xf numFmtId="4" fontId="0" fillId="0" borderId="0" xfId="0" applyNumberFormat="1"/>
    <xf numFmtId="43" fontId="0" fillId="0" borderId="0" xfId="7" applyFont="1"/>
    <xf numFmtId="166" fontId="6" fillId="0" borderId="4" xfId="3" applyNumberFormat="1" applyFont="1" applyFill="1" applyBorder="1" applyAlignment="1">
      <alignment horizontal="center" vertical="center"/>
    </xf>
    <xf numFmtId="166" fontId="5" fillId="0" borderId="0" xfId="3" applyNumberFormat="1" applyFont="1" applyFill="1" applyAlignment="1">
      <alignment horizontal="center" vertical="center"/>
    </xf>
    <xf numFmtId="49" fontId="3" fillId="0" borderId="4" xfId="3" applyNumberFormat="1" applyFont="1" applyFill="1" applyBorder="1" applyAlignment="1">
      <alignment horizontal="center" vertical="center"/>
    </xf>
    <xf numFmtId="43" fontId="3" fillId="0" borderId="0" xfId="18" applyFont="1" applyFill="1" applyBorder="1" applyAlignment="1">
      <alignment horizontal="center" vertical="center"/>
    </xf>
    <xf numFmtId="0" fontId="15" fillId="0" borderId="0" xfId="0" pivotButton="1" applyFont="1"/>
    <xf numFmtId="0" fontId="15" fillId="0" borderId="0" xfId="0" applyFont="1"/>
    <xf numFmtId="3" fontId="15" fillId="0" borderId="0" xfId="0" applyNumberFormat="1" applyFont="1" applyAlignment="1">
      <alignment horizontal="center" vertical="center"/>
    </xf>
    <xf numFmtId="4" fontId="15" fillId="0" borderId="0" xfId="0" applyNumberFormat="1" applyFont="1" applyAlignment="1">
      <alignment horizontal="right" vertical="center"/>
    </xf>
    <xf numFmtId="0" fontId="15" fillId="0" borderId="0" xfId="0" applyFont="1" applyAlignment="1">
      <alignment horizontal="left"/>
    </xf>
    <xf numFmtId="0" fontId="16" fillId="0" borderId="0" xfId="0" pivotButton="1" applyFont="1" applyAlignment="1">
      <alignment horizontal="center"/>
    </xf>
    <xf numFmtId="0" fontId="16" fillId="0" borderId="0" xfId="0" applyFont="1" applyAlignment="1">
      <alignment horizontal="center"/>
    </xf>
    <xf numFmtId="0" fontId="5" fillId="0" borderId="0" xfId="0" applyFont="1" applyAlignment="1">
      <alignment horizontal="center" vertical="center" wrapText="1"/>
    </xf>
    <xf numFmtId="168" fontId="0" fillId="0" borderId="0" xfId="0" applyNumberFormat="1" applyAlignment="1">
      <alignment horizontal="center"/>
    </xf>
    <xf numFmtId="169" fontId="0" fillId="0" borderId="0" xfId="0" applyNumberFormat="1"/>
    <xf numFmtId="0" fontId="17" fillId="0" borderId="13" xfId="0" applyFont="1" applyBorder="1" applyAlignment="1">
      <alignment vertical="center" wrapText="1"/>
    </xf>
    <xf numFmtId="0" fontId="17" fillId="0" borderId="14" xfId="0" applyFont="1" applyBorder="1" applyAlignment="1">
      <alignment vertical="center" wrapText="1"/>
    </xf>
    <xf numFmtId="0" fontId="18" fillId="0" borderId="17" xfId="0" applyFont="1" applyBorder="1" applyAlignment="1">
      <alignment vertical="center" wrapText="1"/>
    </xf>
    <xf numFmtId="0" fontId="18" fillId="0" borderId="18" xfId="0" applyFont="1" applyBorder="1" applyAlignment="1">
      <alignment vertical="center" wrapText="1"/>
    </xf>
    <xf numFmtId="0" fontId="18" fillId="0" borderId="0" xfId="0" applyFont="1" applyAlignment="1">
      <alignment vertical="center" wrapText="1"/>
    </xf>
    <xf numFmtId="4" fontId="8" fillId="8" borderId="0" xfId="0" applyNumberFormat="1" applyFont="1" applyFill="1"/>
    <xf numFmtId="0" fontId="18" fillId="0" borderId="18" xfId="0" applyFont="1" applyBorder="1" applyAlignment="1">
      <alignment horizontal="left" vertical="center" wrapText="1"/>
    </xf>
    <xf numFmtId="0" fontId="18" fillId="0" borderId="0" xfId="0" applyFont="1" applyAlignment="1">
      <alignment horizontal="left" vertical="center" wrapText="1"/>
    </xf>
    <xf numFmtId="4" fontId="0" fillId="0" borderId="0" xfId="0" applyNumberFormat="1" applyAlignment="1">
      <alignment horizontal="center" vertical="center"/>
    </xf>
    <xf numFmtId="0" fontId="0" fillId="0" borderId="0" xfId="0" applyAlignment="1">
      <alignment horizontal="left" wrapText="1"/>
    </xf>
    <xf numFmtId="0" fontId="15" fillId="0" borderId="19" xfId="0" applyFont="1" applyBorder="1"/>
    <xf numFmtId="169" fontId="15" fillId="0" borderId="19" xfId="0" applyNumberFormat="1" applyFont="1" applyBorder="1"/>
    <xf numFmtId="164" fontId="3" fillId="0" borderId="0" xfId="12" applyFont="1" applyFill="1" applyBorder="1" applyAlignment="1">
      <alignment horizontal="center" vertical="center"/>
    </xf>
    <xf numFmtId="166" fontId="5" fillId="0" borderId="0" xfId="12" applyNumberFormat="1" applyFont="1" applyFill="1" applyBorder="1" applyAlignment="1">
      <alignment horizontal="center" vertical="center"/>
    </xf>
    <xf numFmtId="0" fontId="5" fillId="0" borderId="4" xfId="12" applyNumberFormat="1" applyFont="1" applyFill="1" applyBorder="1" applyAlignment="1">
      <alignment horizontal="center" vertical="center"/>
    </xf>
    <xf numFmtId="165" fontId="5" fillId="0" borderId="4" xfId="12" applyNumberFormat="1" applyFont="1" applyFill="1" applyBorder="1" applyAlignment="1">
      <alignment horizontal="center" vertical="center"/>
    </xf>
    <xf numFmtId="165" fontId="5" fillId="0" borderId="4" xfId="18" applyNumberFormat="1" applyFont="1" applyFill="1" applyBorder="1" applyAlignment="1">
      <alignment horizontal="center" vertical="center"/>
    </xf>
    <xf numFmtId="165" fontId="5" fillId="0" borderId="4" xfId="12" applyNumberFormat="1" applyFont="1" applyFill="1" applyBorder="1" applyAlignment="1">
      <alignment horizontal="center" vertical="center" wrapText="1"/>
    </xf>
    <xf numFmtId="0" fontId="15" fillId="0" borderId="0" xfId="0" applyFont="1" applyAlignment="1">
      <alignment horizontal="center"/>
    </xf>
    <xf numFmtId="43" fontId="15" fillId="0" borderId="0" xfId="0" applyNumberFormat="1" applyFont="1" applyAlignment="1">
      <alignment horizontal="center"/>
    </xf>
    <xf numFmtId="0" fontId="20" fillId="0" borderId="0" xfId="0" applyFont="1" applyAlignment="1">
      <alignment horizontal="center"/>
    </xf>
    <xf numFmtId="43" fontId="20" fillId="0" borderId="0" xfId="7" applyFont="1" applyFill="1" applyAlignment="1">
      <alignment horizontal="center"/>
    </xf>
    <xf numFmtId="43" fontId="21" fillId="9" borderId="0" xfId="25" applyNumberFormat="1" applyFont="1" applyBorder="1" applyAlignment="1">
      <alignment horizontal="center" vertical="center"/>
    </xf>
    <xf numFmtId="9" fontId="21" fillId="9" borderId="0" xfId="25" applyNumberFormat="1" applyFont="1" applyBorder="1" applyAlignment="1">
      <alignment horizontal="center" vertical="center"/>
    </xf>
    <xf numFmtId="4" fontId="20" fillId="0" borderId="0" xfId="0" applyNumberFormat="1" applyFont="1" applyAlignment="1">
      <alignment horizontal="center"/>
    </xf>
    <xf numFmtId="4" fontId="20" fillId="0" borderId="0" xfId="0" applyNumberFormat="1" applyFont="1" applyAlignment="1">
      <alignment horizontal="left"/>
    </xf>
    <xf numFmtId="43" fontId="21" fillId="9" borderId="0" xfId="25" applyNumberFormat="1" applyFont="1" applyAlignment="1">
      <alignment horizontal="center"/>
    </xf>
    <xf numFmtId="9" fontId="21" fillId="9" borderId="0" xfId="25" applyNumberFormat="1" applyFont="1" applyAlignment="1">
      <alignment horizontal="center"/>
    </xf>
    <xf numFmtId="0" fontId="20" fillId="0" borderId="0" xfId="0" applyFont="1" applyAlignment="1">
      <alignment horizontal="left"/>
    </xf>
    <xf numFmtId="15" fontId="20" fillId="0" borderId="0" xfId="0" applyNumberFormat="1" applyFont="1" applyAlignment="1">
      <alignment horizontal="center"/>
    </xf>
    <xf numFmtId="0" fontId="16" fillId="0" borderId="0" xfId="0" applyFont="1" applyAlignment="1">
      <alignment horizontal="center" vertical="center" wrapText="1"/>
    </xf>
    <xf numFmtId="0" fontId="16" fillId="0" borderId="21" xfId="0" applyFont="1" applyBorder="1" applyAlignment="1">
      <alignment horizontal="center" vertical="center" wrapText="1"/>
    </xf>
    <xf numFmtId="0" fontId="19" fillId="9" borderId="21" xfId="25" applyBorder="1" applyAlignment="1">
      <alignment horizontal="center" vertical="center" wrapText="1"/>
    </xf>
    <xf numFmtId="0" fontId="1" fillId="11" borderId="21" xfId="27" applyBorder="1" applyAlignment="1">
      <alignment horizontal="center" vertical="center" wrapText="1"/>
    </xf>
    <xf numFmtId="43" fontId="1" fillId="11" borderId="0" xfId="27" applyNumberFormat="1" applyAlignment="1">
      <alignment horizontal="center"/>
    </xf>
    <xf numFmtId="43" fontId="1" fillId="11" borderId="0" xfId="27" applyNumberFormat="1" applyBorder="1" applyAlignment="1">
      <alignment horizontal="center" vertical="center"/>
    </xf>
    <xf numFmtId="0" fontId="20" fillId="12" borderId="0" xfId="0" applyFont="1" applyFill="1" applyAlignment="1">
      <alignment horizontal="center"/>
    </xf>
    <xf numFmtId="0" fontId="20" fillId="12" borderId="0" xfId="0" applyFont="1" applyFill="1" applyAlignment="1">
      <alignment horizontal="left"/>
    </xf>
    <xf numFmtId="15" fontId="20" fillId="12" borderId="0" xfId="0" applyNumberFormat="1" applyFont="1" applyFill="1" applyAlignment="1">
      <alignment horizontal="center"/>
    </xf>
    <xf numFmtId="43" fontId="20" fillId="12" borderId="0" xfId="7" applyFont="1" applyFill="1" applyAlignment="1">
      <alignment horizontal="center"/>
    </xf>
    <xf numFmtId="43" fontId="21" fillId="12" borderId="0" xfId="25" applyNumberFormat="1" applyFont="1" applyFill="1" applyBorder="1" applyAlignment="1">
      <alignment horizontal="center" vertical="center"/>
    </xf>
    <xf numFmtId="9" fontId="21" fillId="12" borderId="0" xfId="25" applyNumberFormat="1" applyFont="1" applyFill="1" applyBorder="1" applyAlignment="1">
      <alignment horizontal="center" vertical="center"/>
    </xf>
    <xf numFmtId="43" fontId="1" fillId="12" borderId="0" xfId="27" applyNumberFormat="1" applyFill="1" applyBorder="1" applyAlignment="1">
      <alignment horizontal="center" vertical="center"/>
    </xf>
    <xf numFmtId="4" fontId="20" fillId="12" borderId="0" xfId="0" applyNumberFormat="1" applyFont="1" applyFill="1" applyAlignment="1">
      <alignment horizontal="center"/>
    </xf>
    <xf numFmtId="4" fontId="20" fillId="12" borderId="0" xfId="0" applyNumberFormat="1" applyFont="1" applyFill="1" applyAlignment="1">
      <alignment horizontal="left"/>
    </xf>
    <xf numFmtId="0" fontId="1" fillId="10" borderId="20" xfId="26" applyBorder="1" applyAlignment="1">
      <alignment horizontal="center" vertical="center" wrapText="1"/>
    </xf>
    <xf numFmtId="43" fontId="1" fillId="10" borderId="20" xfId="26" applyNumberFormat="1" applyBorder="1" applyAlignment="1">
      <alignment horizontal="center" vertical="center"/>
    </xf>
    <xf numFmtId="43" fontId="1" fillId="10" borderId="20" xfId="26" applyNumberFormat="1" applyBorder="1" applyAlignment="1">
      <alignment horizontal="center"/>
    </xf>
    <xf numFmtId="43" fontId="0" fillId="13" borderId="0" xfId="0" applyNumberFormat="1" applyFill="1" applyAlignment="1">
      <alignment horizontal="center"/>
    </xf>
    <xf numFmtId="43" fontId="0" fillId="14" borderId="20" xfId="0" applyNumberFormat="1" applyFill="1" applyBorder="1" applyAlignment="1">
      <alignment horizontal="center"/>
    </xf>
    <xf numFmtId="14" fontId="1" fillId="11" borderId="0" xfId="27" applyNumberFormat="1" applyBorder="1" applyAlignment="1">
      <alignment horizontal="center" vertical="center"/>
    </xf>
    <xf numFmtId="164" fontId="15" fillId="0" borderId="0" xfId="0" applyNumberFormat="1" applyFont="1" applyAlignment="1">
      <alignment horizontal="center"/>
    </xf>
    <xf numFmtId="0" fontId="20" fillId="0" borderId="0" xfId="0" applyFont="1" applyAlignment="1">
      <alignment horizontal="center" vertical="center"/>
    </xf>
    <xf numFmtId="0" fontId="22" fillId="0" borderId="0" xfId="0" applyFont="1"/>
    <xf numFmtId="4" fontId="5" fillId="0" borderId="4" xfId="0" applyNumberFormat="1" applyFont="1" applyBorder="1" applyAlignment="1">
      <alignment horizontal="center" vertical="center" wrapText="1"/>
    </xf>
    <xf numFmtId="14" fontId="5" fillId="0" borderId="3" xfId="0" applyNumberFormat="1" applyFont="1" applyBorder="1" applyAlignment="1">
      <alignment horizontal="center" vertical="center"/>
    </xf>
    <xf numFmtId="49" fontId="5" fillId="0" borderId="4" xfId="6" applyFont="1" applyFill="1" applyBorder="1" applyAlignment="1" applyProtection="1">
      <alignment horizontal="center" vertical="center" wrapText="1"/>
      <protection locked="0"/>
    </xf>
    <xf numFmtId="0" fontId="3" fillId="0" borderId="5" xfId="0" applyFont="1" applyBorder="1" applyAlignment="1">
      <alignment horizontal="center" vertical="center" wrapText="1"/>
    </xf>
    <xf numFmtId="49" fontId="5" fillId="0" borderId="3" xfId="0" applyNumberFormat="1" applyFont="1" applyBorder="1" applyAlignment="1">
      <alignment horizontal="center" vertical="center" wrapText="1"/>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14" fontId="3" fillId="0" borderId="0" xfId="0" applyNumberFormat="1" applyFont="1" applyAlignment="1">
      <alignment horizontal="center" vertical="center"/>
    </xf>
    <xf numFmtId="15" fontId="5" fillId="0" borderId="0" xfId="0" applyNumberFormat="1" applyFont="1" applyAlignment="1">
      <alignment horizontal="center" vertical="center"/>
    </xf>
    <xf numFmtId="0" fontId="17" fillId="0" borderId="15"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0" xfId="0" applyFont="1" applyAlignment="1">
      <alignment horizontal="center" vertical="center" wrapText="1"/>
    </xf>
    <xf numFmtId="0" fontId="8" fillId="5" borderId="5" xfId="0" applyFont="1" applyFill="1" applyBorder="1" applyAlignment="1">
      <alignment horizontal="center"/>
    </xf>
    <xf numFmtId="0" fontId="0" fillId="0" borderId="5" xfId="0" applyBorder="1" applyAlignment="1">
      <alignment horizontal="left" wrapText="1"/>
    </xf>
    <xf numFmtId="0" fontId="8" fillId="5" borderId="8" xfId="0" applyFont="1" applyFill="1" applyBorder="1" applyAlignment="1">
      <alignment horizontal="center"/>
    </xf>
    <xf numFmtId="0" fontId="8" fillId="5" borderId="9" xfId="0" applyFont="1" applyFill="1" applyBorder="1" applyAlignment="1">
      <alignment horizontal="center"/>
    </xf>
    <xf numFmtId="0" fontId="8" fillId="5" borderId="10" xfId="0" applyFont="1" applyFill="1" applyBorder="1" applyAlignment="1">
      <alignment horizontal="center"/>
    </xf>
  </cellXfs>
  <cellStyles count="28">
    <cellStyle name="20% - Énfasis5" xfId="27" builtinId="46"/>
    <cellStyle name="40% - Énfasis1" xfId="26" builtinId="31"/>
    <cellStyle name="60% - Énfasis1" xfId="1" builtinId="32"/>
    <cellStyle name="60% - Énfasis2" xfId="2" builtinId="36"/>
    <cellStyle name="BodyStyle" xfId="6" xr:uid="{513327B3-993B-4C6B-97A4-81D98F7976A8}"/>
    <cellStyle name="Currency" xfId="16" xr:uid="{3D82B6D5-88E5-4A9F-9E20-7490BE7FAF0D}"/>
    <cellStyle name="HeaderStyle" xfId="15" xr:uid="{46B05F24-D5D2-4501-B27A-7A017B41CD31}"/>
    <cellStyle name="Hipervínculo 2" xfId="21" xr:uid="{BC926AB2-AC1E-4F9E-92F3-BB6B3F42DAE2}"/>
    <cellStyle name="MainTitle" xfId="13" xr:uid="{6A612EA2-3EF4-4852-95DF-FA10222E60AB}"/>
    <cellStyle name="MainTitle 2" xfId="20" xr:uid="{BC9BECD4-5BB8-4327-867B-D9EA0DFAA849}"/>
    <cellStyle name="Millares" xfId="7" builtinId="3"/>
    <cellStyle name="Millares [0] 2" xfId="4" xr:uid="{1EDC80AE-BA8D-40B1-9E8B-E11685BCA870}"/>
    <cellStyle name="Millares [0] 2 2" xfId="8" xr:uid="{BC8BBFBC-7034-40B6-893D-B81C3F53E146}"/>
    <cellStyle name="Millares 2" xfId="3" xr:uid="{C7D5DF01-D59D-4D70-BB2C-FC70C0ADB000}"/>
    <cellStyle name="Millares 2 2" xfId="18" xr:uid="{117F955F-B497-4B55-B4C9-8001200457AE}"/>
    <cellStyle name="Millares 2 3" xfId="12" xr:uid="{F83FCE51-AACC-4EF0-B0F1-A36308F1251C}"/>
    <cellStyle name="Millares 3" xfId="10" xr:uid="{54669F2B-E1E8-4718-BA6D-59654110548F}"/>
    <cellStyle name="Millares 3 2" xfId="17" xr:uid="{8A34E3DD-A727-4D0F-AEF5-4740A7582165}"/>
    <cellStyle name="Millares 4" xfId="11" xr:uid="{8433FF2E-876A-4471-B669-A44E9342D9A0}"/>
    <cellStyle name="Millares 5" xfId="22" xr:uid="{602805A7-B99D-404F-B282-A4D796F4F77A}"/>
    <cellStyle name="Moneda [0] 2" xfId="5" xr:uid="{BA988F8F-CEBE-40F8-AD6C-25AEFA43C22E}"/>
    <cellStyle name="Moneda [0] 2 2" xfId="9" xr:uid="{0B545333-D412-4C69-9701-BD5496D9A720}"/>
    <cellStyle name="Moneda 2" xfId="24" xr:uid="{8C8FE514-DF12-4BDE-8318-BF2AD2FC0EDD}"/>
    <cellStyle name="Neutral" xfId="25" builtinId="28"/>
    <cellStyle name="Normal" xfId="0" builtinId="0"/>
    <cellStyle name="Normal 2" xfId="14" xr:uid="{A300A841-CA87-4E89-A287-C292CB0102A5}"/>
    <cellStyle name="Normal 2 2" xfId="23" xr:uid="{A68952A7-75CC-437C-A3AC-4C12076DFD8D}"/>
    <cellStyle name="Normal 3" xfId="19" xr:uid="{BE65C65B-4C2B-4916-91A0-6727B7C7F5F7}"/>
  </cellStyles>
  <dxfs count="169">
    <dxf>
      <numFmt numFmtId="4" formatCode="#,##0.00"/>
    </dxf>
    <dxf>
      <numFmt numFmtId="4" formatCode="#,##0.00"/>
    </dxf>
    <dxf>
      <font>
        <strike val="0"/>
        <outline val="0"/>
        <shadow val="0"/>
        <u val="none"/>
        <vertAlign val="baseline"/>
        <sz val="11"/>
        <color auto="1"/>
        <name val="Arial Narrow"/>
        <family val="2"/>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Arial Narrow"/>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Arial Narrow"/>
        <family val="2"/>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1"/>
        <color auto="1"/>
        <name val="Arial Narrow"/>
        <family val="2"/>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strike val="0"/>
        <outline val="0"/>
        <shadow val="0"/>
        <u val="none"/>
        <vertAlign val="baseline"/>
        <sz val="11"/>
        <color auto="1"/>
        <name val="Arial Narrow"/>
        <family val="2"/>
        <scheme val="none"/>
      </font>
      <numFmt numFmtId="4" formatCode="#,##0.00"/>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strike val="0"/>
        <outline val="0"/>
        <shadow val="0"/>
        <u val="none"/>
        <vertAlign val="baseline"/>
        <sz val="11"/>
        <color auto="1"/>
        <name val="Arial Narrow"/>
        <family val="2"/>
        <scheme val="none"/>
      </font>
      <numFmt numFmtId="4" formatCode="#,##0.00"/>
      <fill>
        <patternFill patternType="none">
          <fgColor indexed="64"/>
          <bgColor auto="1"/>
        </patternFill>
      </fill>
      <alignment horizontal="center" vertical="bottom" textRotation="0" wrapText="0" indent="0" justifyLastLine="0" shrinkToFit="0" readingOrder="0"/>
    </dxf>
    <dxf>
      <numFmt numFmtId="35" formatCode="_-* #,##0.00_-;\-* #,##0.00_-;_-* &quot;-&quot;??_-;_-@_-"/>
      <fill>
        <patternFill patternType="solid">
          <fgColor indexed="64"/>
          <bgColor theme="8" tint="0.79998168889431442"/>
        </patternFill>
      </fill>
      <alignment horizontal="center" vertical="bottom" textRotation="0" wrapText="0" indent="0" justifyLastLine="0" shrinkToFit="0" readingOrder="0"/>
    </dxf>
    <dxf>
      <numFmt numFmtId="35" formatCode="_-* #,##0.00_-;\-* #,##0.00_-;_-* &quot;-&quot;??_-;_-@_-"/>
      <alignment horizontal="center" vertical="center" textRotation="0" wrapText="0" indent="0" justifyLastLine="0" shrinkToFit="0" readingOrder="0"/>
    </dxf>
    <dxf>
      <numFmt numFmtId="35" formatCode="_-* #,##0.00_-;\-* #,##0.00_-;_-* &quot;-&quot;??_-;_-@_-"/>
      <fill>
        <patternFill patternType="solid">
          <fgColor indexed="64"/>
          <bgColor theme="8" tint="0.79998168889431442"/>
        </patternFill>
      </fill>
      <alignment horizontal="center" vertical="bottom" textRotation="0" wrapText="0" indent="0" justifyLastLine="0" shrinkToFit="0" readingOrder="0"/>
    </dxf>
    <dxf>
      <numFmt numFmtId="35" formatCode="_-* #,##0.00_-;\-* #,##0.00_-;_-* &quot;-&quot;??_-;_-@_-"/>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5" formatCode="_-* #,##0.00_-;\-* #,##0.00_-;_-* &quot;-&quot;??_-;_-@_-"/>
      <alignment horizontal="center" vertical="bottom" textRotation="0" wrapText="0" indent="0" justifyLastLine="0" shrinkToFit="0" readingOrder="0"/>
    </dxf>
    <dxf>
      <font>
        <strike val="0"/>
        <outline val="0"/>
        <shadow val="0"/>
        <u val="none"/>
        <vertAlign val="baseline"/>
        <sz val="11"/>
        <name val="Arial Narrow"/>
        <family val="2"/>
        <scheme val="none"/>
      </font>
      <numFmt numFmtId="13" formatCode="0%"/>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numFmt numFmtId="35" formatCode="_-* #,##0.00_-;\-* #,##0.00_-;_-* &quot;-&quot;??_-;_-@_-"/>
      <alignment horizontal="center" vertical="bottom" textRotation="0" wrapText="0" indent="0" justifyLastLine="0" shrinkToFit="0" readingOrder="0"/>
    </dxf>
    <dxf>
      <font>
        <strike val="0"/>
        <outline val="0"/>
        <shadow val="0"/>
        <u val="none"/>
        <vertAlign val="baseline"/>
        <sz val="11"/>
        <name val="Arial Narrow"/>
        <family val="2"/>
        <scheme val="none"/>
      </font>
      <numFmt numFmtId="35" formatCode="_-* #,##0.00_-;\-* #,##0.00_-;_-* &quot;-&quot;??_-;_-@_-"/>
      <alignment horizontal="center" vertical="center" textRotation="0" wrapText="0" indent="0" justifyLastLine="0" shrinkToFit="0" readingOrder="0"/>
    </dxf>
    <dxf>
      <numFmt numFmtId="35" formatCode="_-* #,##0.00_-;\-* #,##0.00_-;_-* &quot;-&quot;??_-;_-@_-"/>
      <fill>
        <patternFill patternType="solid">
          <fgColor indexed="64"/>
          <bgColor theme="4" tint="0.59999389629810485"/>
        </patternFill>
      </fill>
      <alignment horizontal="center" vertical="bottom" textRotation="0" wrapText="0" indent="0" justifyLastLine="0" shrinkToFit="0" readingOrder="0"/>
      <border diagonalUp="0" diagonalDown="0" outline="0">
        <left style="thin">
          <color rgb="FF7F7F7F"/>
        </left>
        <right style="thin">
          <color rgb="FF7F7F7F"/>
        </right>
        <top style="thin">
          <color rgb="FF7F7F7F"/>
        </top>
        <bottom style="thin">
          <color rgb="FF7F7F7F"/>
        </bottom>
      </border>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strike val="0"/>
        <outline val="0"/>
        <shadow val="0"/>
        <u val="none"/>
        <vertAlign val="baseline"/>
        <sz val="11"/>
        <color auto="1"/>
        <name val="Arial Narrow"/>
        <family val="2"/>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strike val="0"/>
        <outline val="0"/>
        <shadow val="0"/>
        <u val="none"/>
        <vertAlign val="baseline"/>
        <sz val="11"/>
        <color auto="1"/>
        <name val="Arial Narrow"/>
        <family val="2"/>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strike val="0"/>
        <outline val="0"/>
        <shadow val="0"/>
        <u val="none"/>
        <vertAlign val="baseline"/>
        <sz val="11"/>
        <color auto="1"/>
        <name val="Arial Narrow"/>
        <family val="2"/>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Narrow"/>
        <family val="2"/>
        <scheme val="none"/>
      </font>
      <numFmt numFmtId="20" formatCode="d\-mmm\-yy"/>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strike val="0"/>
        <outline val="0"/>
        <shadow val="0"/>
        <u val="none"/>
        <vertAlign val="baseline"/>
        <sz val="11"/>
        <color auto="1"/>
        <name val="Arial Narrow"/>
        <family val="2"/>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Narrow"/>
        <family val="2"/>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Narrow"/>
        <family val="2"/>
        <scheme val="none"/>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1"/>
        <color auto="1"/>
        <name val="Arial Narrow"/>
        <family val="2"/>
        <scheme val="none"/>
      </font>
      <fill>
        <patternFill patternType="none">
          <fgColor indexed="64"/>
          <bgColor auto="1"/>
        </patternFill>
      </fill>
      <alignment horizontal="center" vertical="bottom" textRotation="0" wrapText="0" indent="0" justifyLastLine="0" shrinkToFit="0" readingOrder="0"/>
    </dxf>
    <dxf>
      <fill>
        <patternFill patternType="none">
          <fgColor indexed="64"/>
          <bgColor auto="1"/>
        </patternFill>
      </fill>
    </dxf>
    <dxf>
      <border outline="0">
        <top style="medium">
          <color theme="4" tint="-0.249977111117893"/>
        </top>
      </border>
    </dxf>
    <dxf>
      <font>
        <strike val="0"/>
        <outline val="0"/>
        <shadow val="0"/>
        <u val="none"/>
        <vertAlign val="baseline"/>
        <sz val="11"/>
        <color auto="1"/>
        <name val="Arial Narrow"/>
        <family val="2"/>
        <scheme val="none"/>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dxf>
    <dxf>
      <alignment horizontal="center"/>
    </dxf>
    <dxf>
      <alignment horizontal="center"/>
    </dxf>
    <dxf>
      <numFmt numFmtId="168" formatCode="#,##0;[Red]#,##0"/>
    </dxf>
    <dxf>
      <numFmt numFmtId="4" formatCode="#,##0.00"/>
    </dxf>
    <dxf>
      <alignment horizontal="center"/>
    </dxf>
    <dxf>
      <alignment horizontal="center"/>
    </dxf>
    <dxf>
      <alignment horizontal="center"/>
    </dxf>
    <dxf>
      <alignment horizontal="center"/>
    </dxf>
    <dxf>
      <font>
        <b/>
      </font>
    </dxf>
    <dxf>
      <font>
        <b/>
      </font>
    </dxf>
    <dxf>
      <font>
        <b/>
      </font>
    </dxf>
    <dxf>
      <font>
        <b/>
      </font>
    </dxf>
    <dxf>
      <alignment horizontal="right"/>
    </dxf>
    <dxf>
      <numFmt numFmtId="4" formatCode="#,##0.0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alignment vertical="center"/>
    </dxf>
    <dxf>
      <alignment horizontal="center"/>
    </dxf>
    <dxf>
      <numFmt numFmtId="3" formatCode="#,##0"/>
    </dxf>
    <dxf>
      <numFmt numFmtId="4" formatCode="#,##0.00"/>
    </dxf>
    <dxf>
      <numFmt numFmtId="4" formatCode="#,##0.00"/>
    </dxf>
    <dxf>
      <numFmt numFmtId="4" formatCode="#,##0.00"/>
    </dxf>
    <dxf>
      <font>
        <b val="0"/>
        <i val="0"/>
        <strike val="0"/>
        <condense val="0"/>
        <extend val="0"/>
        <outline val="0"/>
        <shadow val="0"/>
        <u val="none"/>
        <vertAlign val="baseline"/>
        <sz val="10"/>
        <color auto="1"/>
        <name val="Arial Narrow"/>
        <family val="2"/>
        <scheme val="none"/>
      </font>
      <alignment horizontal="center" vertical="center" textRotation="0" wrapText="1"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Narrow"/>
        <family val="2"/>
        <scheme val="none"/>
      </font>
      <alignment horizontal="center" vertical="center" textRotation="0" wrapText="1"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numFmt numFmtId="4" formatCode="#,##0.00"/>
      <fill>
        <patternFill patternType="none">
          <fgColor indexed="64"/>
          <bgColor auto="1"/>
        </patternFill>
      </fill>
      <alignment horizontal="center" vertical="center" textRotation="0" wrapText="1" indent="0" justifyLastLine="0" shrinkToFit="0" readingOrder="0"/>
      <border diagonalUp="0" diagonalDown="0" outline="0">
        <left style="thin">
          <color theme="9"/>
        </left>
        <right/>
        <top style="thin">
          <color theme="9"/>
        </top>
        <bottom/>
      </border>
    </dxf>
    <dxf>
      <font>
        <b val="0"/>
        <i val="0"/>
        <strike val="0"/>
        <condense val="0"/>
        <extend val="0"/>
        <outline val="0"/>
        <shadow val="0"/>
        <u val="none"/>
        <vertAlign val="baseline"/>
        <sz val="10"/>
        <color auto="1"/>
        <name val="Arial Narrow"/>
        <family val="2"/>
        <scheme val="none"/>
      </font>
      <alignment horizontal="center" vertical="center" textRotation="0" wrapText="0"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theme="9"/>
        </left>
        <right/>
        <top style="thin">
          <color theme="9"/>
        </top>
        <bottom/>
      </border>
    </dxf>
    <dxf>
      <font>
        <b val="0"/>
        <i val="0"/>
        <strike val="0"/>
        <condense val="0"/>
        <extend val="0"/>
        <outline val="0"/>
        <shadow val="0"/>
        <u val="none"/>
        <vertAlign val="baseline"/>
        <sz val="10"/>
        <color auto="1"/>
        <name val="Arial Narrow"/>
        <family val="2"/>
        <scheme val="none"/>
      </font>
      <alignment horizontal="center" vertical="center" textRotation="0" wrapText="1"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theme="9"/>
        </left>
        <right/>
        <top style="thin">
          <color theme="9"/>
        </top>
        <bottom/>
      </border>
    </dxf>
    <dxf>
      <font>
        <b val="0"/>
        <i val="0"/>
        <strike val="0"/>
        <condense val="0"/>
        <extend val="0"/>
        <outline val="0"/>
        <shadow val="0"/>
        <u val="none"/>
        <vertAlign val="baseline"/>
        <sz val="10"/>
        <color auto="1"/>
        <name val="Arial Narrow"/>
        <family val="2"/>
        <scheme val="none"/>
      </font>
      <alignment horizontal="center" vertical="center" textRotation="0" wrapText="1"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theme="9"/>
        </left>
        <right/>
        <top style="thin">
          <color theme="9"/>
        </top>
        <bottom/>
      </border>
    </dxf>
    <dxf>
      <font>
        <b val="0"/>
        <i val="0"/>
        <strike val="0"/>
        <condense val="0"/>
        <extend val="0"/>
        <outline val="0"/>
        <shadow val="0"/>
        <u val="none"/>
        <vertAlign val="baseline"/>
        <sz val="10"/>
        <color auto="1"/>
        <name val="Arial Narrow"/>
        <family val="2"/>
        <scheme val="none"/>
      </font>
      <alignment horizontal="center" vertical="center" textRotation="0" wrapText="0"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theme="9"/>
        </left>
        <right/>
        <top style="thin">
          <color theme="9"/>
        </top>
        <bottom/>
      </border>
    </dxf>
    <dxf>
      <font>
        <b val="0"/>
        <i val="0"/>
        <strike val="0"/>
        <condense val="0"/>
        <extend val="0"/>
        <outline val="0"/>
        <shadow val="0"/>
        <u val="none"/>
        <vertAlign val="baseline"/>
        <sz val="10"/>
        <color auto="1"/>
        <name val="Arial Narrow"/>
        <family val="2"/>
        <scheme val="none"/>
      </font>
      <alignment horizontal="center" vertical="center" textRotation="0" wrapText="1"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theme="9"/>
        </left>
        <right/>
        <top style="thin">
          <color theme="9"/>
        </top>
        <bottom/>
      </border>
    </dxf>
    <dxf>
      <font>
        <b val="0"/>
        <i val="0"/>
        <strike val="0"/>
        <condense val="0"/>
        <extend val="0"/>
        <outline val="0"/>
        <shadow val="0"/>
        <u val="none"/>
        <vertAlign val="baseline"/>
        <sz val="10"/>
        <color auto="1"/>
        <name val="Arial Narrow"/>
        <family val="2"/>
        <scheme val="none"/>
      </font>
      <alignment horizontal="center" vertical="center" textRotation="0" wrapText="1"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theme="9"/>
        </left>
        <right/>
        <top style="thin">
          <color theme="9"/>
        </top>
        <bottom/>
      </border>
    </dxf>
    <dxf>
      <font>
        <b val="0"/>
        <i val="0"/>
        <strike val="0"/>
        <condense val="0"/>
        <extend val="0"/>
        <outline val="0"/>
        <shadow val="0"/>
        <u val="none"/>
        <vertAlign val="baseline"/>
        <sz val="10"/>
        <color auto="1"/>
        <name val="Arial Narrow"/>
        <family val="2"/>
        <scheme val="none"/>
      </font>
      <alignment horizontal="center" vertical="center" textRotation="0" wrapText="1"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numFmt numFmtId="20" formatCode="d\-mmm\-yy"/>
      <fill>
        <patternFill patternType="none">
          <fgColor indexed="64"/>
          <bgColor auto="1"/>
        </patternFill>
      </fill>
      <alignment horizontal="center" vertical="center" textRotation="0" wrapText="1" indent="0" justifyLastLine="0" shrinkToFit="0" readingOrder="0"/>
      <border diagonalUp="0" diagonalDown="0" outline="0">
        <left style="thin">
          <color theme="9"/>
        </left>
        <right/>
        <top style="thin">
          <color theme="9"/>
        </top>
        <bottom/>
      </border>
    </dxf>
    <dxf>
      <font>
        <b val="0"/>
        <i val="0"/>
        <strike val="0"/>
        <condense val="0"/>
        <extend val="0"/>
        <outline val="0"/>
        <shadow val="0"/>
        <u val="none"/>
        <vertAlign val="baseline"/>
        <sz val="10"/>
        <color auto="1"/>
        <name val="Arial Narrow"/>
        <family val="2"/>
        <scheme val="none"/>
      </font>
      <alignment horizontal="center" vertical="center" textRotation="0" wrapText="1"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numFmt numFmtId="20" formatCode="d\-mmm\-yy"/>
      <fill>
        <patternFill patternType="none">
          <fgColor indexed="64"/>
          <bgColor auto="1"/>
        </patternFill>
      </fill>
      <alignment horizontal="center" vertical="center" textRotation="0" wrapText="1" indent="0" justifyLastLine="0" shrinkToFit="0" readingOrder="0"/>
      <border diagonalUp="0" diagonalDown="0" outline="0">
        <left style="thin">
          <color theme="9"/>
        </left>
        <right/>
        <top style="thin">
          <color theme="9"/>
        </top>
        <bottom/>
      </border>
    </dxf>
    <dxf>
      <font>
        <b val="0"/>
        <i val="0"/>
        <strike val="0"/>
        <condense val="0"/>
        <extend val="0"/>
        <outline val="0"/>
        <shadow val="0"/>
        <u val="none"/>
        <vertAlign val="baseline"/>
        <sz val="10"/>
        <color auto="1"/>
        <name val="Arial Narrow"/>
        <family val="2"/>
        <scheme val="none"/>
      </font>
      <alignment horizontal="center" vertical="center" textRotation="0" wrapText="1"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numFmt numFmtId="20" formatCode="d\-mmm\-yy"/>
      <fill>
        <patternFill patternType="none">
          <fgColor indexed="64"/>
          <bgColor auto="1"/>
        </patternFill>
      </fill>
      <alignment horizontal="center" vertical="center" textRotation="0" wrapText="1" indent="0" justifyLastLine="0" shrinkToFit="0" readingOrder="0"/>
      <border diagonalUp="0" diagonalDown="0" outline="0">
        <left style="thin">
          <color theme="9"/>
        </left>
        <right/>
        <top style="thin">
          <color theme="9"/>
        </top>
        <bottom/>
      </border>
    </dxf>
    <dxf>
      <fill>
        <patternFill patternType="none">
          <fgColor indexed="64"/>
          <bgColor auto="1"/>
        </patternFill>
      </fill>
    </dxf>
    <dxf>
      <font>
        <b val="0"/>
        <i val="0"/>
        <strike val="0"/>
        <condense val="0"/>
        <extend val="0"/>
        <outline val="0"/>
        <shadow val="0"/>
        <u val="none"/>
        <vertAlign val="baseline"/>
        <sz val="10"/>
        <color auto="1"/>
        <name val="Arial Narrow"/>
        <family val="2"/>
        <scheme val="none"/>
      </font>
      <numFmt numFmtId="165" formatCode="_(* #,##0.00_);_(* \(#,##0.00\);_(* &quot;-&quot;??_);_(@_)"/>
      <alignment horizontal="center" vertical="center" textRotation="0" wrapText="1"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numFmt numFmtId="165" formatCode="_(* #,##0.00_);_(* \(#,##0.00\);_(* &quot;-&quot;??_);_(@_)"/>
      <fill>
        <patternFill patternType="none">
          <fgColor indexed="64"/>
          <bgColor auto="1"/>
        </patternFill>
      </fill>
      <alignment horizontal="center" vertical="center" textRotation="0" wrapText="1" indent="0" justifyLastLine="0" shrinkToFit="0" readingOrder="0"/>
      <border diagonalUp="0" diagonalDown="0" outline="0">
        <left style="thin">
          <color theme="9"/>
        </left>
        <right/>
        <top style="thin">
          <color theme="9"/>
        </top>
        <bottom/>
      </border>
    </dxf>
    <dxf>
      <font>
        <b val="0"/>
        <i val="0"/>
        <strike val="0"/>
        <condense val="0"/>
        <extend val="0"/>
        <outline val="0"/>
        <shadow val="0"/>
        <u val="none"/>
        <vertAlign val="baseline"/>
        <sz val="10"/>
        <color auto="1"/>
        <name val="Arial Narrow"/>
        <family val="2"/>
        <scheme val="none"/>
      </font>
      <alignment horizontal="center" vertical="center" textRotation="0" wrapText="1"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numFmt numFmtId="20" formatCode="d\-mmm\-yy"/>
      <fill>
        <patternFill patternType="none">
          <fgColor indexed="64"/>
          <bgColor auto="1"/>
        </patternFill>
      </fill>
      <alignment horizontal="center" vertical="center" textRotation="0" wrapText="1" indent="0" justifyLastLine="0" shrinkToFit="0" readingOrder="0"/>
      <border diagonalUp="0" diagonalDown="0" outline="0">
        <left style="thin">
          <color theme="9"/>
        </left>
        <right/>
        <top style="thin">
          <color theme="9"/>
        </top>
        <bottom/>
      </border>
    </dxf>
    <dxf>
      <font>
        <b val="0"/>
        <i val="0"/>
        <strike val="0"/>
        <condense val="0"/>
        <extend val="0"/>
        <outline val="0"/>
        <shadow val="0"/>
        <u val="none"/>
        <vertAlign val="baseline"/>
        <sz val="10"/>
        <color auto="1"/>
        <name val="Arial Narrow"/>
        <family val="2"/>
        <scheme val="none"/>
      </font>
      <alignment horizontal="center" vertical="center" textRotation="0" wrapText="0"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theme="9"/>
        </left>
        <right/>
        <top style="thin">
          <color theme="9"/>
        </top>
        <bottom/>
      </border>
    </dxf>
    <dxf>
      <numFmt numFmtId="165" formatCode="_(* #,##0.00_);_(* \(#,##0.00\);_(* &quot;-&quot;??_);_(@_)"/>
    </dxf>
    <dxf>
      <fill>
        <patternFill patternType="none">
          <fgColor indexed="64"/>
          <bgColor auto="1"/>
        </patternFill>
      </fill>
    </dxf>
    <dxf>
      <font>
        <b val="0"/>
        <i val="0"/>
        <strike val="0"/>
        <condense val="0"/>
        <extend val="0"/>
        <outline val="0"/>
        <shadow val="0"/>
        <u val="none"/>
        <vertAlign val="baseline"/>
        <sz val="10"/>
        <color auto="1"/>
        <name val="Arial Narrow"/>
        <family val="2"/>
        <scheme val="none"/>
      </font>
      <alignment horizontal="center" vertical="center" textRotation="0" wrapText="1"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numFmt numFmtId="20" formatCode="d\-mmm\-yy"/>
      <fill>
        <patternFill patternType="none">
          <fgColor indexed="64"/>
          <bgColor auto="1"/>
        </patternFill>
      </fill>
      <alignment horizontal="center" vertical="center" textRotation="0" wrapText="1" indent="0" justifyLastLine="0" shrinkToFit="0" readingOrder="0"/>
      <border diagonalUp="0" diagonalDown="0" outline="0">
        <left style="thin">
          <color theme="9"/>
        </left>
        <right/>
        <top style="thin">
          <color theme="9"/>
        </top>
        <bottom/>
      </border>
    </dxf>
    <dxf>
      <font>
        <b val="0"/>
        <i val="0"/>
        <strike val="0"/>
        <condense val="0"/>
        <extend val="0"/>
        <outline val="0"/>
        <shadow val="0"/>
        <u val="none"/>
        <vertAlign val="baseline"/>
        <sz val="10"/>
        <color auto="1"/>
        <name val="Arial Narrow"/>
        <family val="2"/>
        <scheme val="none"/>
      </font>
      <alignment horizontal="center" vertical="center" textRotation="0" wrapText="1"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numFmt numFmtId="20" formatCode="d\-mmm\-yy"/>
      <fill>
        <patternFill patternType="none">
          <fgColor indexed="64"/>
          <bgColor auto="1"/>
        </patternFill>
      </fill>
      <alignment horizontal="center" vertical="center" textRotation="0" wrapText="1" indent="0" justifyLastLine="0" shrinkToFit="0" readingOrder="0"/>
      <border diagonalUp="0" diagonalDown="0" outline="0">
        <left style="thin">
          <color theme="9"/>
        </left>
        <right/>
        <top style="thin">
          <color theme="9"/>
        </top>
        <bottom/>
      </border>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theme="1"/>
        <name val="Arial Narrow"/>
        <family val="2"/>
        <scheme val="none"/>
      </font>
      <alignment horizontal="center" vertical="center" textRotation="0" wrapText="0"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theme="1"/>
        <name val="Arial Narrow"/>
        <family val="2"/>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theme="9"/>
        </left>
        <right/>
        <top style="thin">
          <color theme="9"/>
        </top>
        <bottom/>
      </border>
    </dxf>
    <dxf>
      <fill>
        <patternFill patternType="none">
          <fgColor indexed="64"/>
          <bgColor auto="1"/>
        </patternFill>
      </fill>
    </dxf>
    <dxf>
      <font>
        <b val="0"/>
        <i val="0"/>
        <strike val="0"/>
        <condense val="0"/>
        <extend val="0"/>
        <outline val="0"/>
        <shadow val="0"/>
        <u val="none"/>
        <vertAlign val="baseline"/>
        <sz val="10"/>
        <color theme="1"/>
        <name val="Arial Narrow"/>
        <family val="2"/>
        <scheme val="none"/>
      </font>
      <alignment horizontal="center" vertical="center" textRotation="0" wrapText="0"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theme="1"/>
        <name val="Arial Narrow"/>
        <family val="2"/>
        <scheme val="none"/>
      </font>
      <numFmt numFmtId="20" formatCode="d\-mmm\-yy"/>
      <fill>
        <patternFill patternType="none">
          <fgColor indexed="64"/>
          <bgColor auto="1"/>
        </patternFill>
      </fill>
      <alignment horizontal="center" vertical="center" textRotation="0" wrapText="0" indent="0" justifyLastLine="0" shrinkToFit="0" readingOrder="0"/>
      <border diagonalUp="0" diagonalDown="0" outline="0">
        <left style="thin">
          <color theme="9"/>
        </left>
        <right/>
        <top style="thin">
          <color theme="9"/>
        </top>
        <bottom/>
      </border>
    </dxf>
    <dxf>
      <fill>
        <patternFill patternType="none">
          <fgColor indexed="64"/>
          <bgColor auto="1"/>
        </patternFill>
      </fill>
    </dxf>
    <dxf>
      <fill>
        <patternFill patternType="none">
          <fgColor indexed="64"/>
          <bgColor auto="1"/>
        </patternFill>
      </fill>
      <alignment horizontal="center" vertical="center" textRotation="0" indent="0" justifyLastLine="0" shrinkToFit="0" readingOrder="0"/>
    </dxf>
    <dxf>
      <fill>
        <patternFill patternType="none">
          <fgColor indexed="64"/>
          <bgColor auto="1"/>
        </patternFill>
      </fill>
    </dxf>
    <dxf>
      <font>
        <b val="0"/>
        <i val="0"/>
        <strike val="0"/>
        <condense val="0"/>
        <extend val="0"/>
        <outline val="0"/>
        <shadow val="0"/>
        <u val="none"/>
        <vertAlign val="baseline"/>
        <sz val="10"/>
        <color theme="1"/>
        <name val="Arial Narrow"/>
        <family val="2"/>
        <scheme val="none"/>
      </font>
      <alignment horizontal="center" vertical="center" textRotation="0" wrapText="0"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theme="1"/>
        <name val="Arial Narrow"/>
        <family val="2"/>
        <scheme val="none"/>
      </font>
      <numFmt numFmtId="20" formatCode="d\-mmm\-yy"/>
      <fill>
        <patternFill patternType="none">
          <fgColor indexed="64"/>
          <bgColor auto="1"/>
        </patternFill>
      </fill>
      <alignment horizontal="center" vertical="center" textRotation="0" wrapText="0" indent="0" justifyLastLine="0" shrinkToFit="0" readingOrder="0"/>
      <border diagonalUp="0" diagonalDown="0" outline="0">
        <left style="thin">
          <color theme="9"/>
        </left>
        <right/>
        <top style="thin">
          <color theme="9"/>
        </top>
        <bottom/>
      </border>
    </dxf>
    <dxf>
      <numFmt numFmtId="165" formatCode="_(* #,##0.00_);_(* \(#,##0.00\);_(* &quot;-&quot;??_);_(@_)"/>
    </dxf>
    <dxf>
      <fill>
        <patternFill patternType="none">
          <fgColor indexed="64"/>
          <bgColor auto="1"/>
        </patternFill>
      </fill>
    </dxf>
    <dxf>
      <fill>
        <patternFill patternType="none">
          <fgColor indexed="64"/>
          <bgColor auto="1"/>
        </patternFill>
      </fill>
    </dxf>
    <dxf>
      <font>
        <strike val="0"/>
        <outline val="0"/>
        <shadow val="0"/>
        <u val="none"/>
        <vertAlign val="baseline"/>
        <sz val="10"/>
        <color theme="1"/>
        <name val="Arial Narrow"/>
        <family val="2"/>
        <scheme val="none"/>
      </font>
    </dxf>
    <dxf>
      <font>
        <b val="0"/>
        <i val="0"/>
        <strike val="0"/>
        <condense val="0"/>
        <extend val="0"/>
        <outline val="0"/>
        <shadow val="0"/>
        <u val="none"/>
        <vertAlign val="baseline"/>
        <sz val="10"/>
        <color auto="1"/>
        <name val="Arial Narrow"/>
        <family val="2"/>
        <scheme val="none"/>
      </font>
      <alignment horizontal="center" vertical="center" textRotation="0" wrapText="1"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theme="9"/>
        </left>
        <right/>
        <top style="thin">
          <color theme="9"/>
        </top>
        <bottom/>
      </border>
    </dxf>
    <dxf>
      <font>
        <b val="0"/>
        <i val="0"/>
        <strike val="0"/>
        <condense val="0"/>
        <extend val="0"/>
        <outline val="0"/>
        <shadow val="0"/>
        <u val="none"/>
        <vertAlign val="baseline"/>
        <sz val="10"/>
        <color auto="1"/>
        <name val="Arial Narrow"/>
        <family val="2"/>
        <scheme val="none"/>
      </font>
      <alignment horizontal="center" vertical="center" textRotation="0" wrapText="1"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numFmt numFmtId="20" formatCode="d\-mmm\-yy"/>
      <fill>
        <patternFill patternType="none">
          <fgColor indexed="64"/>
          <bgColor auto="1"/>
        </patternFill>
      </fill>
      <alignment horizontal="center" vertical="center" textRotation="0" wrapText="1" indent="0" justifyLastLine="0" shrinkToFit="0" readingOrder="0"/>
      <border diagonalUp="0" diagonalDown="0" outline="0">
        <left style="thin">
          <color theme="9"/>
        </left>
        <right/>
        <top style="thin">
          <color theme="9"/>
        </top>
        <bottom/>
      </border>
    </dxf>
    <dxf>
      <font>
        <b val="0"/>
        <i val="0"/>
        <strike val="0"/>
        <condense val="0"/>
        <extend val="0"/>
        <outline val="0"/>
        <shadow val="0"/>
        <u val="none"/>
        <vertAlign val="baseline"/>
        <sz val="10"/>
        <color auto="1"/>
        <name val="Arial Narrow"/>
        <family val="2"/>
        <scheme val="none"/>
      </font>
      <alignment horizontal="center" vertical="center" textRotation="0" wrapText="0"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numFmt numFmtId="165" formatCode="_(* #,##0.00_);_(* \(#,##0.00\);_(* &quot;-&quot;??_);_(@_)"/>
      <fill>
        <patternFill patternType="none">
          <fgColor indexed="64"/>
          <bgColor auto="1"/>
        </patternFill>
      </fill>
      <alignment horizontal="center" vertical="center" textRotation="0" wrapText="0" indent="0" justifyLastLine="0" shrinkToFit="0" readingOrder="0"/>
      <border diagonalUp="0" diagonalDown="0" outline="0">
        <left style="thin">
          <color theme="9"/>
        </left>
        <right/>
        <top style="thin">
          <color theme="9"/>
        </top>
        <bottom/>
      </border>
    </dxf>
    <dxf>
      <font>
        <b val="0"/>
        <i val="0"/>
        <strike val="0"/>
        <condense val="0"/>
        <extend val="0"/>
        <outline val="0"/>
        <shadow val="0"/>
        <u val="none"/>
        <vertAlign val="baseline"/>
        <sz val="10"/>
        <color auto="1"/>
        <name val="Arial Narrow"/>
        <family val="2"/>
        <scheme val="none"/>
      </font>
      <alignment horizontal="center" vertical="center" textRotation="0" wrapText="0"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9"/>
        </left>
        <right/>
        <top style="thin">
          <color theme="9"/>
        </top>
        <bottom/>
      </border>
    </dxf>
    <dxf>
      <font>
        <b val="0"/>
        <i val="0"/>
        <strike val="0"/>
        <condense val="0"/>
        <extend val="0"/>
        <outline val="0"/>
        <shadow val="0"/>
        <u val="none"/>
        <vertAlign val="baseline"/>
        <sz val="10"/>
        <color auto="1"/>
        <name val="Arial Narrow"/>
        <family val="2"/>
        <scheme val="none"/>
      </font>
      <alignment horizontal="left" vertical="center" textRotation="0" wrapText="1"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numFmt numFmtId="30" formatCode="@"/>
      <fill>
        <patternFill patternType="none">
          <fgColor indexed="64"/>
          <bgColor auto="1"/>
        </patternFill>
      </fill>
      <alignment horizontal="left" vertical="center" textRotation="0" wrapText="1" indent="0" justifyLastLine="0" shrinkToFit="0" readingOrder="0"/>
      <border diagonalUp="0" diagonalDown="0" outline="0">
        <left style="thin">
          <color theme="9"/>
        </left>
        <right/>
        <top style="thin">
          <color theme="9"/>
        </top>
        <bottom/>
      </border>
    </dxf>
    <dxf>
      <font>
        <b val="0"/>
        <i val="0"/>
        <strike val="0"/>
        <condense val="0"/>
        <extend val="0"/>
        <outline val="0"/>
        <shadow val="0"/>
        <u val="none"/>
        <vertAlign val="baseline"/>
        <sz val="10"/>
        <color theme="1"/>
        <name val="Arial Narrow"/>
        <family val="2"/>
        <scheme val="none"/>
      </font>
      <alignment horizontal="center" vertical="center" textRotation="0" wrapText="0"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theme="1"/>
        <name val="Arial Narrow"/>
        <family val="2"/>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theme="9"/>
        </left>
        <right/>
        <top style="thin">
          <color theme="9"/>
        </top>
        <bottom/>
      </border>
    </dxf>
    <dxf>
      <font>
        <b val="0"/>
        <i val="0"/>
        <strike val="0"/>
        <condense val="0"/>
        <extend val="0"/>
        <outline val="0"/>
        <shadow val="0"/>
        <u val="none"/>
        <vertAlign val="baseline"/>
        <sz val="10"/>
        <color auto="1"/>
        <name val="Arial Narrow"/>
        <family val="2"/>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theme="9"/>
        </left>
        <right/>
        <top style="thin">
          <color theme="9"/>
        </top>
        <bottom/>
      </border>
    </dxf>
    <dxf>
      <fill>
        <patternFill patternType="none">
          <fgColor indexed="64"/>
          <bgColor auto="1"/>
        </patternFill>
      </fill>
    </dxf>
    <dxf>
      <font>
        <b val="0"/>
        <i val="0"/>
        <strike val="0"/>
        <condense val="0"/>
        <extend val="0"/>
        <outline val="0"/>
        <shadow val="0"/>
        <u val="none"/>
        <vertAlign val="baseline"/>
        <sz val="10"/>
        <color auto="1"/>
        <name val="Arial Narrow"/>
        <family val="2"/>
        <scheme val="none"/>
      </font>
      <alignment horizontal="center" vertical="center" textRotation="0" wrapText="1" indent="0" justifyLastLine="0" shrinkToFit="0" readingOrder="0"/>
      <border diagonalUp="0" diagonalDown="0" outline="0">
        <left style="thin">
          <color theme="9"/>
        </left>
        <right/>
        <top/>
        <bottom/>
      </border>
    </dxf>
    <dxf>
      <font>
        <strike val="0"/>
        <outline val="0"/>
        <shadow val="0"/>
        <u val="none"/>
        <vertAlign val="baseline"/>
        <sz val="10"/>
        <color theme="1"/>
        <name val="Arial Narrow"/>
        <family val="2"/>
        <scheme val="none"/>
      </font>
      <alignment horizontal="center" vertical="center" textRotation="0" wrapText="1" indent="0" justifyLastLine="0" shrinkToFit="0" readingOrder="0"/>
      <border diagonalUp="0" diagonalDown="0" outline="0">
        <left style="thin">
          <color theme="9"/>
        </left>
        <right/>
        <top style="thin">
          <color theme="9"/>
        </top>
        <bottom/>
      </border>
    </dxf>
    <dxf>
      <font>
        <b val="0"/>
        <i val="0"/>
        <strike val="0"/>
        <condense val="0"/>
        <extend val="0"/>
        <outline val="0"/>
        <shadow val="0"/>
        <u val="none"/>
        <vertAlign val="baseline"/>
        <sz val="10"/>
        <color auto="1"/>
        <name val="Arial Narrow"/>
        <family val="2"/>
        <scheme val="none"/>
      </font>
      <alignment horizontal="center" vertical="center" textRotation="0" wrapText="0"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theme="9"/>
        </left>
        <right/>
        <top style="thin">
          <color theme="9"/>
        </top>
        <bottom/>
      </border>
    </dxf>
    <dxf>
      <font>
        <b val="0"/>
        <i val="0"/>
        <strike val="0"/>
        <condense val="0"/>
        <extend val="0"/>
        <outline val="0"/>
        <shadow val="0"/>
        <u val="none"/>
        <vertAlign val="baseline"/>
        <sz val="10"/>
        <color auto="1"/>
        <name val="Arial Narrow"/>
        <family val="2"/>
        <scheme val="none"/>
      </font>
      <alignment horizontal="center" vertical="center" textRotation="0" wrapText="1" indent="0" justifyLastLine="0" shrinkToFit="0" readingOrder="0"/>
      <border diagonalUp="0" diagonalDown="0" outline="0">
        <left style="thin">
          <color theme="9"/>
        </left>
        <right/>
        <top/>
        <bottom/>
      </border>
    </dxf>
    <dxf>
      <font>
        <b val="0"/>
        <i val="0"/>
        <strike val="0"/>
        <condense val="0"/>
        <extend val="0"/>
        <outline val="0"/>
        <shadow val="0"/>
        <u val="none"/>
        <vertAlign val="baseline"/>
        <sz val="10"/>
        <color auto="1"/>
        <name val="Arial Narrow"/>
        <family val="2"/>
        <scheme val="none"/>
      </font>
      <numFmt numFmtId="20" formatCode="d\-mmm\-yy"/>
      <fill>
        <patternFill patternType="none">
          <fgColor indexed="64"/>
          <bgColor auto="1"/>
        </patternFill>
      </fill>
      <alignment horizontal="center" vertical="center" textRotation="0" wrapText="1" indent="0" justifyLastLine="0" shrinkToFit="0" readingOrder="0"/>
      <border diagonalUp="0" diagonalDown="0" outline="0">
        <left style="thin">
          <color theme="9"/>
        </left>
        <right/>
        <top style="thin">
          <color theme="9"/>
        </top>
        <bottom/>
      </border>
    </dxf>
    <dxf>
      <font>
        <b val="0"/>
        <i val="0"/>
        <strike val="0"/>
        <condense val="0"/>
        <extend val="0"/>
        <outline val="0"/>
        <shadow val="0"/>
        <u val="none"/>
        <vertAlign val="baseline"/>
        <sz val="10"/>
        <color auto="1"/>
        <name val="Arial Narrow"/>
        <family val="2"/>
        <scheme val="none"/>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Narrow"/>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right/>
        <top style="thin">
          <color theme="9"/>
        </top>
        <bottom/>
      </border>
    </dxf>
    <dxf>
      <border outline="0">
        <left style="thin">
          <color theme="9"/>
        </left>
        <right style="thin">
          <color theme="9"/>
        </right>
        <top style="thin">
          <color theme="9"/>
        </top>
        <bottom style="thin">
          <color theme="9"/>
        </bottom>
      </border>
    </dxf>
    <dxf>
      <font>
        <b val="0"/>
        <i val="0"/>
        <strike val="0"/>
        <condense val="0"/>
        <extend val="0"/>
        <outline val="0"/>
        <shadow val="0"/>
        <u val="none"/>
        <vertAlign val="baseline"/>
        <sz val="10"/>
        <color auto="1"/>
        <name val="Arial Narrow"/>
        <family val="2"/>
        <scheme val="none"/>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0"/>
        <color auto="1"/>
        <name val="Arial Narrow"/>
        <family val="2"/>
        <scheme val="none"/>
      </font>
      <numFmt numFmtId="30" formatCode="@"/>
      <alignment horizontal="center" vertical="center" textRotation="0" wrapText="1" indent="0" justifyLastLine="0" shrinkToFit="0" readingOrder="0"/>
      <border diagonalUp="0" diagonalDown="0" outline="0">
        <left style="thin">
          <color theme="9"/>
        </left>
        <right style="thin">
          <color theme="9"/>
        </right>
        <top/>
        <bottom/>
      </border>
    </dxf>
  </dxfs>
  <tableStyles count="1" defaultTableStyle="TableStyleMedium2" defaultPivotStyle="PivotStyleLight16">
    <tableStyle name="Estilo de tabla dinámica 1" table="0" count="0" xr9:uid="{AC7CDA42-B033-4D9A-AC4D-BF9D72C50BD6}"/>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[Cuadro de contratos - 2022.xlsx]Reporte!TablaDinámica1</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Vigencia 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Reporte!$N$3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Reporte!$M$4:$M$11</c:f>
              <c:strCache>
                <c:ptCount val="7"/>
                <c:pt idx="0">
                  <c:v>Acuerdo Marco</c:v>
                </c:pt>
                <c:pt idx="1">
                  <c:v>Directa</c:v>
                </c:pt>
                <c:pt idx="2">
                  <c:v>Grandes Superficies</c:v>
                </c:pt>
                <c:pt idx="3">
                  <c:v>Interadministrativo</c:v>
                </c:pt>
                <c:pt idx="4">
                  <c:v>Menor Cuantía</c:v>
                </c:pt>
                <c:pt idx="5">
                  <c:v>Mínima Cuantía</c:v>
                </c:pt>
                <c:pt idx="6">
                  <c:v>PSP</c:v>
                </c:pt>
              </c:strCache>
            </c:strRef>
          </c:cat>
          <c:val>
            <c:numRef>
              <c:f>Reporte!$N$4:$N$11</c:f>
              <c:numCache>
                <c:formatCode>#,##0.00</c:formatCode>
                <c:ptCount val="7"/>
                <c:pt idx="0">
                  <c:v>1092101059.1600001</c:v>
                </c:pt>
                <c:pt idx="1">
                  <c:v>445309007</c:v>
                </c:pt>
                <c:pt idx="2">
                  <c:v>148688604</c:v>
                </c:pt>
                <c:pt idx="3">
                  <c:v>725165997</c:v>
                </c:pt>
                <c:pt idx="4">
                  <c:v>1114257897.27</c:v>
                </c:pt>
                <c:pt idx="5">
                  <c:v>961291473.98000002</c:v>
                </c:pt>
                <c:pt idx="6">
                  <c:v>1115666666.6700001</c:v>
                </c:pt>
              </c:numCache>
            </c:numRef>
          </c:val>
          <c:extLst>
            <c:ext xmlns:c16="http://schemas.microsoft.com/office/drawing/2014/chart" uri="{C3380CC4-5D6E-409C-BE32-E72D297353CC}">
              <c16:uniqueId val="{00000000-1AF6-4BD5-9293-3269B175E64F}"/>
            </c:ext>
          </c:extLst>
        </c:ser>
        <c:dLbls>
          <c:showLegendKey val="0"/>
          <c:showVal val="0"/>
          <c:showCatName val="0"/>
          <c:showSerName val="0"/>
          <c:showPercent val="0"/>
          <c:showBubbleSize val="0"/>
        </c:dLbls>
        <c:gapWidth val="219"/>
        <c:overlap val="-27"/>
        <c:axId val="1976779056"/>
        <c:axId val="1976779472"/>
      </c:barChart>
      <c:catAx>
        <c:axId val="1976779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76779472"/>
        <c:crosses val="autoZero"/>
        <c:auto val="1"/>
        <c:lblAlgn val="ctr"/>
        <c:lblOffset val="100"/>
        <c:noMultiLvlLbl val="0"/>
      </c:catAx>
      <c:valAx>
        <c:axId val="1976779472"/>
        <c:scaling>
          <c:orientation val="minMax"/>
        </c:scaling>
        <c:delete val="1"/>
        <c:axPos val="l"/>
        <c:numFmt formatCode="#,##0.00" sourceLinked="1"/>
        <c:majorTickMark val="none"/>
        <c:minorTickMark val="none"/>
        <c:tickLblPos val="nextTo"/>
        <c:crossAx val="19767790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752474</xdr:colOff>
      <xdr:row>12</xdr:row>
      <xdr:rowOff>152399</xdr:rowOff>
    </xdr:from>
    <xdr:to>
      <xdr:col>22</xdr:col>
      <xdr:colOff>57150</xdr:colOff>
      <xdr:row>27</xdr:row>
      <xdr:rowOff>38099</xdr:rowOff>
    </xdr:to>
    <xdr:graphicFrame macro="">
      <xdr:nvGraphicFramePr>
        <xdr:cNvPr id="2" name="Gráfico 1">
          <a:extLst>
            <a:ext uri="{FF2B5EF4-FFF2-40B4-BE49-F238E27FC236}">
              <a16:creationId xmlns:a16="http://schemas.microsoft.com/office/drawing/2014/main" id="{316AA877-37E2-4ECB-9E51-43D4653C15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FRANK.RAMOS/Desktop/Frank%20Ramos/2019/PRESUPUESTO%202019/Anteproyecto%20presupuesto%202020/Lista%20Previa%20PAA2020/Lista%20de%20Necesidades%20Anteproyecto%20y%20PAA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Lista de necesidades DCRI"/>
      <sheetName val="Solo datos DCRI2020"/>
      <sheetName val="Misional"/>
      <sheetName val="GAF"/>
      <sheetName val="Jurídica"/>
      <sheetName val="Comunicaciones"/>
    </sheetNames>
    <sheetDataSet>
      <sheetData sheetId="0"/>
      <sheetData sheetId="1"/>
      <sheetData sheetId="2"/>
      <sheetData sheetId="3"/>
      <sheetData sheetId="4"/>
      <sheetData sheetId="5"/>
      <sheetData sheetId="6"/>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sta 1" id="{AD5E2811-8DA4-453B-92CE-FC87025DC6F3}"/>
</namedSheetViews>
</file>

<file path=xl/persons/person.xml><?xml version="1.0" encoding="utf-8"?>
<personList xmlns="http://schemas.microsoft.com/office/spreadsheetml/2018/threadedcomments" xmlns:x="http://schemas.openxmlformats.org/spreadsheetml/2006/main">
  <person displayName="Luis Francisco Maldonado Pulido" id="{8C4C51BA-2CDD-4866-BE80-B879DC0C5206}" userId="S::luis.maldonado@dcri.gov.co::d27497d4-a2bf-43b3-a86c-164342ca7ba4"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868.654943634261" createdVersion="7" refreshedVersion="8" minRefreshableVersion="3" recordCount="182" xr:uid="{F2CD2697-F856-4271-814F-D2A8A0AE7B0E}">
  <cacheSource type="worksheet">
    <worksheetSource name="Contrato"/>
  </cacheSource>
  <cacheFields count="42">
    <cacheField name="SIRECI" numFmtId="0">
      <sharedItems containsBlank="1"/>
    </cacheField>
    <cacheField name="Fecha de Reporte SIMRI" numFmtId="15">
      <sharedItems containsNonDate="0" containsDate="1" containsString="0" containsBlank="1" minDate="2022-02-03T00:00:00" maxDate="2022-10-30T00:00:00" count="12">
        <m/>
        <d v="2022-02-03T00:00:00"/>
        <d v="2022-02-28T00:00:00"/>
        <d v="2022-03-31T00:00:00"/>
        <d v="2022-07-01T00:00:00"/>
        <d v="2022-04-30T00:00:00"/>
        <d v="2022-06-02T00:00:00"/>
        <d v="2022-08-01T00:00:00"/>
        <d v="2022-10-01T00:00:00"/>
        <d v="2022-09-03T00:00:00"/>
        <d v="2022-10-29T00:00:00"/>
        <d v="2022-08-03T00:00:00" u="1"/>
      </sharedItems>
    </cacheField>
    <cacheField name="Vigencia" numFmtId="0">
      <sharedItems containsSemiMixedTypes="0" containsString="0" containsNumber="1" containsInteger="1" minValue="2021" maxValue="2022" count="2">
        <n v="2021"/>
        <n v="2022"/>
      </sharedItems>
    </cacheField>
    <cacheField name="N° Proceso " numFmtId="0">
      <sharedItems containsString="0" containsBlank="1" containsNumber="1" containsInteger="1" minValue="1" maxValue="155881"/>
    </cacheField>
    <cacheField name="Modalidad" numFmtId="49">
      <sharedItems count="9">
        <s v="Directa"/>
        <s v="Menor Cuantía"/>
        <s v="Mínima Cuantía"/>
        <s v="Grandes Superficies"/>
        <s v="Acuerdo Marco"/>
        <s v="Interadministrativo"/>
        <s v="PSP"/>
        <s v="OPS " u="1"/>
        <s v="OPS" u="1"/>
      </sharedItems>
    </cacheField>
    <cacheField name="Nombre Del Proceso" numFmtId="49">
      <sharedItems/>
    </cacheField>
    <cacheField name="Estado " numFmtId="49">
      <sharedItems count="7">
        <s v="Adjudicado"/>
        <s v="Desierto"/>
        <s v="Rechazado"/>
        <s v="Terminado"/>
        <s v="Publicado"/>
        <s v="Pendiente RP"/>
        <s v="Evaluación" u="1"/>
      </sharedItems>
    </cacheField>
    <cacheField name="Objeto" numFmtId="49">
      <sharedItems containsBlank="1" longText="1"/>
    </cacheField>
    <cacheField name="N° CDP" numFmtId="0">
      <sharedItems containsString="0" containsBlank="1" containsNumber="1" containsInteger="1" minValue="0" maxValue="10021"/>
    </cacheField>
    <cacheField name="Valor CDP" numFmtId="0">
      <sharedItems containsString="0" containsBlank="1" containsNumber="1" minValue="0" maxValue="876247808"/>
    </cacheField>
    <cacheField name="Fecha CPD" numFmtId="15">
      <sharedItems containsNonDate="0" containsDate="1" containsString="0" containsBlank="1" minDate="2021-01-08T00:00:00" maxDate="2022-10-27T00:00:00"/>
    </cacheField>
    <cacheField name="Tipo de Contrato" numFmtId="49">
      <sharedItems containsBlank="1" count="5">
        <s v="Servicios"/>
        <s v="Suministro "/>
        <s v="Desierto"/>
        <m u="1"/>
        <s v="Interadministrativo" u="1"/>
      </sharedItems>
    </cacheField>
    <cacheField name="N° Contrato" numFmtId="0">
      <sharedItems containsString="0" containsBlank="1" containsNumber="1" containsInteger="1" minValue="0" maxValue="93853"/>
    </cacheField>
    <cacheField name="Contratista" numFmtId="0">
      <sharedItems containsBlank="1"/>
    </cacheField>
    <cacheField name="Valor Adjudicado" numFmtId="0">
      <sharedItems containsString="0" containsBlank="1" containsNumber="1" minValue="0" maxValue="868948897.26999998"/>
    </cacheField>
    <cacheField name="Fecha de Suscripción" numFmtId="15">
      <sharedItems containsNonDate="0" containsDate="1" containsString="0" containsBlank="1" minDate="2021-01-22T00:00:00" maxDate="2022-12-31T00:00:00"/>
    </cacheField>
    <cacheField name="NIT" numFmtId="166">
      <sharedItems containsString="0" containsBlank="1" containsNumber="1" containsInteger="1" minValue="0" maxValue="8600251956"/>
    </cacheField>
    <cacheField name="Representante Legal" numFmtId="0">
      <sharedItems containsBlank="1"/>
    </cacheField>
    <cacheField name="N° Registro" numFmtId="0">
      <sharedItems containsString="0" containsBlank="1" containsNumber="1" containsInteger="1" minValue="0" maxValue="622222"/>
    </cacheField>
    <cacheField name="Fecha de Registro" numFmtId="15">
      <sharedItems containsNonDate="0" containsDate="1" containsString="0" containsBlank="1" minDate="2021-01-22T00:00:00" maxDate="2022-12-05T00:00:00"/>
    </cacheField>
    <cacheField name="Entidad Poliza" numFmtId="49">
      <sharedItems containsBlank="1"/>
    </cacheField>
    <cacheField name="N° de Poliza" numFmtId="49">
      <sharedItems containsBlank="1"/>
    </cacheField>
    <cacheField name="Fecha de la poliza" numFmtId="0">
      <sharedItems containsDate="1" containsBlank="1" containsMixedTypes="1" minDate="2021-01-21T00:00:00" maxDate="2022-09-29T00:00:00"/>
    </cacheField>
    <cacheField name="Fecha de aprobación de poliza" numFmtId="15">
      <sharedItems containsNonDate="0" containsDate="1" containsString="0" containsBlank="1" minDate="2021-01-26T00:00:00" maxDate="2022-09-29T00:00:00"/>
    </cacheField>
    <cacheField name="Fecha de Inicio" numFmtId="15">
      <sharedItems containsSemiMixedTypes="0" containsNonDate="0" containsDate="1" containsString="0" minDate="1899-12-30T00:00:00" maxDate="2022-12-05T00:00:00"/>
    </cacheField>
    <cacheField name="Fecha de Terminación" numFmtId="15">
      <sharedItems containsNonDate="0" containsDate="1" containsString="0" containsBlank="1" minDate="2021-03-31T00:00:00" maxDate="2023-01-01T00:00:00"/>
    </cacheField>
    <cacheField name="Adicción" numFmtId="43">
      <sharedItems containsString="0" containsBlank="1" containsNumber="1" minValue="-4007900" maxValue="281952192"/>
    </cacheField>
    <cacheField name="Prorroga" numFmtId="0">
      <sharedItems containsString="0" containsBlank="1" containsNumber="1" containsInteger="1" minValue="15" maxValue="212"/>
    </cacheField>
    <cacheField name="Fecha Final" numFmtId="15">
      <sharedItems containsSemiMixedTypes="0" containsNonDate="0" containsDate="1" containsString="0" minDate="1899-12-30T00:00:00" maxDate="2023-01-01T00:00:00"/>
    </cacheField>
    <cacheField name="Valor Total Adjudicado" numFmtId="43">
      <sharedItems containsSemiMixedTypes="0" containsString="0" containsNumber="1" minValue="0" maxValue="1084244309.5799999"/>
    </cacheField>
    <cacheField name="Supervisor" numFmtId="0">
      <sharedItems containsBlank="1"/>
    </cacheField>
    <cacheField name="Acta de Liquidación" numFmtId="15">
      <sharedItems containsBlank="1"/>
    </cacheField>
    <cacheField name="Dependencia" numFmtId="15">
      <sharedItems containsBlank="1"/>
    </cacheField>
    <cacheField name="Gerente de Proyecto" numFmtId="15">
      <sharedItems containsBlank="1"/>
    </cacheField>
    <cacheField name="Lider de Proceso " numFmtId="49">
      <sharedItems containsBlank="1"/>
    </cacheField>
    <cacheField name="Comité Económico" numFmtId="49">
      <sharedItems containsBlank="1"/>
    </cacheField>
    <cacheField name="Comité Técnico" numFmtId="49">
      <sharedItems containsBlank="1"/>
    </cacheField>
    <cacheField name="Juridico Evaluador " numFmtId="49">
      <sharedItems containsBlank="1"/>
    </cacheField>
    <cacheField name="Económico Evaluador " numFmtId="49">
      <sharedItems containsBlank="1"/>
    </cacheField>
    <cacheField name="Técnico Evaluador" numFmtId="49">
      <sharedItems containsBlank="1"/>
    </cacheField>
    <cacheField name="Dias" numFmtId="4">
      <sharedItems containsMixedTypes="1" containsNumber="1" containsInteger="1" minValue="0" maxValue="346"/>
    </cacheField>
    <cacheField name="Observacione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889.033187962959" createdVersion="7" refreshedVersion="7" minRefreshableVersion="3" recordCount="18" xr:uid="{D4649AF2-B84D-4CF8-97B9-E1040BA29744}">
  <cacheSource type="worksheet">
    <worksheetSource name="VF"/>
  </cacheSource>
  <cacheFields count="18">
    <cacheField name="Modalidad" numFmtId="0">
      <sharedItems/>
    </cacheField>
    <cacheField name="N° Contrato" numFmtId="0">
      <sharedItems containsSemiMixedTypes="0" containsString="0" containsNumber="1" containsInteger="1" minValue="2" maxValue="90766" count="18">
        <n v="88042"/>
        <n v="89285"/>
        <n v="90766"/>
        <n v="2"/>
        <n v="26"/>
        <n v="28"/>
        <n v="29"/>
        <n v="31"/>
        <n v="67"/>
        <n v="42"/>
        <n v="43"/>
        <n v="44"/>
        <n v="50"/>
        <n v="52"/>
        <n v="53"/>
        <n v="58"/>
        <n v="62"/>
        <n v="70"/>
      </sharedItems>
    </cacheField>
    <cacheField name="Nombre Del Proceso" numFmtId="0">
      <sharedItems count="18">
        <s v="Aseo Y Cafeteria"/>
        <s v="Conectividad"/>
        <s v="Combustible"/>
        <s v="Arriendo"/>
        <s v="Software De Nomina"/>
        <s v="Software Misional"/>
        <s v="Gestión Documental"/>
        <s v="Servicio De Mensajeria"/>
        <s v="Bienestar"/>
        <s v="Vigilancia"/>
        <s v="Área Protegida"/>
        <s v="Administración Piscina"/>
        <s v="Mantenimiento Sistema Electrico"/>
        <s v="Mantenimiento de Ascensores"/>
        <s v="Nueva Pagina Web"/>
        <s v="Swicthes"/>
        <s v="Mantenimiento Equipos Tecnológicos"/>
        <s v="Comunicaciones Unificadas II"/>
      </sharedItems>
    </cacheField>
    <cacheField name="Fecha de Terminación" numFmtId="15">
      <sharedItems containsSemiMixedTypes="0" containsNonDate="0" containsDate="1" containsString="0" minDate="2022-12-16T00:00:00" maxDate="2023-01-01T00:00:00"/>
    </cacheField>
    <cacheField name=" Valor Adjudicado" numFmtId="43">
      <sharedItems containsSemiMixedTypes="0" containsString="0" containsNumber="1" minValue="7000000" maxValue="868948897.26999998"/>
    </cacheField>
    <cacheField name=" Adicción" numFmtId="43">
      <sharedItems containsSemiMixedTypes="0" containsString="0" containsNumber="1" containsInteger="1" minValue="-1050000" maxValue="30000000"/>
    </cacheField>
    <cacheField name=" Valor Total Adjudicado" numFmtId="43">
      <sharedItems containsSemiMixedTypes="0" containsString="0" containsNumber="1" minValue="7000000" maxValue="868948897.26999998"/>
    </cacheField>
    <cacheField name="VIGENCIA FUTURA" numFmtId="43">
      <sharedItems containsSemiMixedTypes="0" containsString="0" containsNumber="1" containsInteger="1" minValue="662860" maxValue="445718314"/>
    </cacheField>
    <cacheField name="Total Adición" numFmtId="43">
      <sharedItems containsSemiMixedTypes="0" containsString="0" containsNumber="1" containsInteger="1" minValue="662860" maxValue="445718314"/>
    </cacheField>
    <cacheField name="% Adición" numFmtId="9">
      <sharedItems containsSemiMixedTypes="0" containsString="0" containsNumber="1" minValue="1.088783327420139E-2" maxValue="9.2292674072526761"/>
    </cacheField>
    <cacheField name="Valor Total final" numFmtId="43">
      <sharedItems containsSemiMixedTypes="0" containsString="0" containsNumber="1" minValue="10500000" maxValue="1185246267.27"/>
    </cacheField>
    <cacheField name="Prorroga Fecha Final Vigencia 2023" numFmtId="0">
      <sharedItems containsNonDate="0" containsDate="1" containsString="0" containsBlank="1" minDate="2023-01-31T00:00:00" maxDate="2024-01-01T00:00:00"/>
    </cacheField>
    <cacheField name="Justificación" numFmtId="4">
      <sharedItems containsBlank="1"/>
    </cacheField>
    <cacheField name="Supervisor" numFmtId="4">
      <sharedItems/>
    </cacheField>
    <cacheField name="Lider de Proceso " numFmtId="0">
      <sharedItems containsBlank="1"/>
    </cacheField>
    <cacheField name="Comité Económico" numFmtId="0">
      <sharedItems/>
    </cacheField>
    <cacheField name="Comité Técnico" numFmtId="0">
      <sharedItems containsBlank="1"/>
    </cacheField>
    <cacheField name="Observación"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2">
  <r>
    <m/>
    <x v="0"/>
    <x v="0"/>
    <n v="1"/>
    <x v="0"/>
    <s v="Software De Nomina"/>
    <x v="0"/>
    <s v="Contratar el soporte, mantenimiento, actualización, y mantenimientos evolutivos para la aplicación SOFTNOMINA TH., de la DCRI"/>
    <n v="3221"/>
    <n v="117612004"/>
    <d v="2021-01-08T00:00:00"/>
    <x v="0"/>
    <n v="1"/>
    <s v="Asociación de Ingenieros de Sistemas 3D Grupo Empresarial"/>
    <n v="117612004"/>
    <d v="2021-01-22T00:00:00"/>
    <n v="900171195"/>
    <s v="Diana Carolina Aroca Osorio"/>
    <n v="3321"/>
    <d v="2021-01-22T00:00:00"/>
    <s v="Seguros del Estado"/>
    <s v="63-46-101001998"/>
    <d v="2021-01-21T00:00:00"/>
    <d v="2021-01-26T00:00:00"/>
    <d v="2021-01-26T00:00:00"/>
    <d v="2021-12-31T00:00:00"/>
    <n v="3173334"/>
    <n v="20"/>
    <d v="2022-01-20T00:00:00"/>
    <n v="120785338"/>
    <s v="Yaneth Herrera"/>
    <m/>
    <s v="Administrativa"/>
    <s v="Lisandro Polania"/>
    <s v="Yurley Amaya Acosta"/>
    <s v="Edson Anzola "/>
    <s v="Alexis Cifuentes"/>
    <s v="Eliana Gómez"/>
    <s v="Carol Betancourt"/>
    <s v="Reynel Gutierrez"/>
    <n v="339"/>
    <m/>
  </r>
  <r>
    <m/>
    <x v="0"/>
    <x v="0"/>
    <n v="2"/>
    <x v="0"/>
    <s v="Gestión Documental"/>
    <x v="0"/>
    <s v="Soporte, mantenimiento y actualización del sistema de gestión documental electrónico – SGDE – (ARCHIVOX y TRAMITEX) de la DCRI"/>
    <n v="3321"/>
    <n v="51767287"/>
    <d v="2021-01-21T00:00:00"/>
    <x v="0"/>
    <n v="2"/>
    <s v="IOIP SAS"/>
    <n v="51767287"/>
    <d v="2021-01-28T00:00:00"/>
    <n v="901257606"/>
    <s v="Charles Edgard Moreno Hernández"/>
    <n v="3721"/>
    <d v="2021-02-01T00:00:00"/>
    <s v="Seguros del Estado"/>
    <s v="25-46-101012357"/>
    <d v="2021-01-29T00:00:00"/>
    <d v="2021-02-02T00:00:00"/>
    <d v="2021-02-02T00:00:00"/>
    <d v="2021-12-31T00:00:00"/>
    <m/>
    <m/>
    <d v="2021-12-31T00:00:00"/>
    <n v="51767287"/>
    <s v="Alexis Cifuentes"/>
    <m/>
    <s v="Administrativa"/>
    <s v="Lisandro Polania"/>
    <s v="Yurley Amaya Acosta"/>
    <s v="Edson Anzola "/>
    <s v="Alexis Cifuentes"/>
    <s v="Juan Camilo Chaux"/>
    <s v="Gloria Gutiérrez"/>
    <s v="Ivan Riaño"/>
    <n v="332"/>
    <m/>
  </r>
  <r>
    <m/>
    <x v="0"/>
    <x v="0"/>
    <n v="3"/>
    <x v="1"/>
    <s v="Vigilancia"/>
    <x v="0"/>
    <s v="Contratar el servicio de vigilancia y seguridad privada para las instalaciones de la DCRI"/>
    <n v="4221"/>
    <n v="831162799"/>
    <d v="2021-02-11T00:00:00"/>
    <x v="0"/>
    <n v="8"/>
    <s v="Seguridad Privada Y Vigilancia Olimpo Seguridad Ltda."/>
    <n v="802292117.58000004"/>
    <d v="2021-03-16T00:00:00"/>
    <n v="830092706"/>
    <s v="Leonardo Alonso Sierra Manosalva"/>
    <n v="7321"/>
    <d v="2021-04-01T00:00:00"/>
    <s v="Aseguradora Solidaria de Colombia"/>
    <s v="376-47-994000014896_x000a_RC 376 74 994000003729"/>
    <d v="2021-03-17T00:00:00"/>
    <d v="2021-03-17T00:00:00"/>
    <d v="2021-04-01T00:00:00"/>
    <d v="2021-12-31T00:00:00"/>
    <n v="281952192"/>
    <n v="90"/>
    <d v="2022-03-31T00:00:00"/>
    <n v="1084244309.5799999"/>
    <s v="Cesar Ortega"/>
    <m/>
    <s v="Administrativa"/>
    <s v="Lisandro Polania"/>
    <s v="Enerieth Badillo"/>
    <s v="Edson Anzola "/>
    <s v="Cesar Orteda"/>
    <s v="Yurley Amaya"/>
    <s v="Frank Ramos"/>
    <s v="Edwin Moreno"/>
    <n v="274"/>
    <m/>
  </r>
  <r>
    <m/>
    <x v="0"/>
    <x v="0"/>
    <n v="4"/>
    <x v="2"/>
    <s v="Red Contra Incendios"/>
    <x v="0"/>
    <s v="Contratar el servicio de inspección, pruebas, mantenimiento preventivo (IMP)-y correctivo del sistema de extinción de incendios de la dcri"/>
    <n v="3921"/>
    <n v="21000000"/>
    <d v="2021-02-02T00:00:00"/>
    <x v="0"/>
    <n v="4"/>
    <s v="High Security Technology S.A.S"/>
    <n v="10929244"/>
    <d v="2021-02-16T00:00:00"/>
    <n v="830102952"/>
    <s v="Edgar Alberto Briceño Bedoya"/>
    <n v="4521"/>
    <d v="2021-02-17T00:00:00"/>
    <s v="Compañía Mundial de Seguros"/>
    <s v="CBC-100025635_x000a_RC CBC-100003265"/>
    <d v="2021-02-16T00:00:00"/>
    <d v="2021-02-19T00:00:00"/>
    <d v="2021-02-19T00:00:00"/>
    <d v="2021-12-20T00:00:00"/>
    <m/>
    <m/>
    <d v="2021-12-20T00:00:00"/>
    <n v="10929244"/>
    <s v="Gilberto Cañizales"/>
    <m/>
    <s v="Administrativa"/>
    <s v="Frank Ramos Camargo"/>
    <s v="Eliana Gómez"/>
    <s v="Edson Anzola "/>
    <s v="Gilberto Canizales"/>
    <s v="Yurley Amaya"/>
    <s v="Enith Quiñones"/>
    <s v="Edwin Moreno"/>
    <n v="304"/>
    <m/>
  </r>
  <r>
    <m/>
    <x v="0"/>
    <x v="0"/>
    <n v="5"/>
    <x v="2"/>
    <s v="Ferreteria"/>
    <x v="0"/>
    <s v="Suministro de material de construcción ferretería y herramientas a precios unitarios fijos, para la DCR"/>
    <n v="4021"/>
    <n v="40000000"/>
    <d v="2021-02-08T00:00:00"/>
    <x v="1"/>
    <n v="5"/>
    <s v="TORORIENTE SAS"/>
    <n v="40000000"/>
    <d v="2021-02-24T00:00:00"/>
    <n v="900381900"/>
    <s v="Cristian Fabian Torres Buitrago"/>
    <n v="5821"/>
    <d v="2021-02-25T00:00:00"/>
    <s v="Seguros del Estado"/>
    <s v="11-44-101164309"/>
    <d v="2021-02-23T00:00:00"/>
    <d v="2021-02-25T00:00:00"/>
    <d v="2021-02-25T00:00:00"/>
    <d v="2021-12-31T00:00:00"/>
    <n v="20000000"/>
    <m/>
    <d v="2021-12-31T00:00:00"/>
    <n v="60000000"/>
    <s v="Gustavo Moreno"/>
    <m/>
    <s v="Administrativa"/>
    <s v="Lisandro Polania"/>
    <s v="Yurley Amaya Acosta"/>
    <s v="Edson Anzola "/>
    <s v="Gustavo Moreno"/>
    <s v="Juan Camilo Chaux"/>
    <s v="Gloria Gutiérrez"/>
    <s v="Juan Esteban Peña"/>
    <n v="309"/>
    <m/>
  </r>
  <r>
    <m/>
    <x v="0"/>
    <x v="0"/>
    <n v="6"/>
    <x v="0"/>
    <s v="Software Misional"/>
    <x v="0"/>
    <s v="Soporte técnico y mantenimiento para el sistema de información misional de la rehabilitación integral SIMRI de la DCRI"/>
    <n v="3821"/>
    <n v="167997000"/>
    <d v="2021-02-01T00:00:00"/>
    <x v="0"/>
    <n v="3"/>
    <s v="Asociación de Ingenieros de Sistemas 3D Grupo Empresarial"/>
    <n v="167997000"/>
    <d v="2021-02-11T00:00:00"/>
    <n v="900171195"/>
    <s v="Diana Carolina Aroca Osorio"/>
    <n v="4021"/>
    <d v="2021-02-12T00:00:00"/>
    <s v="Seguros del Estado"/>
    <s v="63-46-101002051"/>
    <d v="2021-02-10T00:00:00"/>
    <d v="2021-02-11T00:00:00"/>
    <d v="2021-02-12T00:00:00"/>
    <d v="2021-12-31T00:00:00"/>
    <m/>
    <m/>
    <d v="2021-12-31T00:00:00"/>
    <n v="167997000"/>
    <s v="Luis Francisco Lara"/>
    <m/>
    <s v="Administrativa"/>
    <s v="Lisandro Polania"/>
    <s v="Eliana Gómez"/>
    <s v="Edson Anzola "/>
    <s v="Alexis Cifuentes"/>
    <s v="Yurley Amaya"/>
    <s v="Enith Quiñones"/>
    <s v="Ivan Riaño"/>
    <n v="322"/>
    <m/>
  </r>
  <r>
    <m/>
    <x v="0"/>
    <x v="0"/>
    <n v="7"/>
    <x v="2"/>
    <s v="Examenes Medicos"/>
    <x v="0"/>
    <s v="Contratar los servicios para llevar a cabo las evaluaciones médicas ocupacionales de los funcionarios de la DCRI"/>
    <n v="4121"/>
    <n v="8363134"/>
    <d v="2021-02-11T00:00:00"/>
    <x v="0"/>
    <n v="6"/>
    <s v="IPS Salud Ocupacional Integral Colombiana S.A.S. – IPS SOINCO S.A.S."/>
    <n v="5658000"/>
    <d v="2021-03-01T00:00:00"/>
    <n v="900435736"/>
    <s v="Maria Elena Polo Ramírez"/>
    <n v="6121"/>
    <d v="2021-03-10T00:00:00"/>
    <s v="Suramericana"/>
    <s v="2910936-0_x000a_RC 0748075-3"/>
    <d v="2021-02-26T00:00:00"/>
    <d v="2021-03-10T00:00:00"/>
    <d v="2021-03-10T00:00:00"/>
    <d v="2021-12-20T00:00:00"/>
    <m/>
    <m/>
    <d v="2021-12-20T00:00:00"/>
    <n v="5658000"/>
    <s v="Yulith Novoa"/>
    <m/>
    <s v="Administrativa"/>
    <s v="Frank Ramos Camargo"/>
    <s v="Eliana Gómez"/>
    <s v="Edson Anzola "/>
    <s v="Yulith Novoa"/>
    <s v="Yurley Amaya"/>
    <s v="Gloria Gutiérrez"/>
    <s v="Claudia Prada"/>
    <n v="285"/>
    <m/>
  </r>
  <r>
    <m/>
    <x v="0"/>
    <x v="0"/>
    <n v="8"/>
    <x v="2"/>
    <s v="Mantenimiento Sistema De Seguridad"/>
    <x v="0"/>
    <s v="Contratar el mantenimiento preventivo y correctivo para los sistemas de seguridad electrónica e integración de la DCRI "/>
    <n v="4621"/>
    <n v="75000000"/>
    <d v="2021-03-01T00:00:00"/>
    <x v="0"/>
    <n v="11"/>
    <s v="SINERGIA SAS"/>
    <n v="55541786"/>
    <d v="2021-03-25T00:00:00"/>
    <n v="901033229"/>
    <s v="Cristian Andres Bravo Bolívar"/>
    <n v="9021"/>
    <d v="2021-03-30T00:00:00"/>
    <s v="Seguros del Estado"/>
    <s v="21-44-101346628_x000a_RC 21-40-101162984"/>
    <d v="2021-03-24T00:00:00"/>
    <d v="2021-03-25T00:00:00"/>
    <d v="2021-03-30T00:00:00"/>
    <d v="2021-12-17T00:00:00"/>
    <m/>
    <m/>
    <d v="2021-12-17T00:00:00"/>
    <n v="55541786"/>
    <s v="Cesar Ortega"/>
    <m/>
    <s v="Administrativa"/>
    <s v="Lisandro Polania"/>
    <s v="Yurley Amaya Acosta"/>
    <s v="Edson Anzola "/>
    <s v="Cesar Orteda"/>
    <s v="Eliana Gómez"/>
    <s v="Olga Salinas"/>
    <s v="Gilberto Cañizales"/>
    <n v="262"/>
    <m/>
  </r>
  <r>
    <m/>
    <x v="0"/>
    <x v="0"/>
    <n v="9"/>
    <x v="0"/>
    <s v="Comportamiento Psicologico"/>
    <x v="0"/>
    <s v="Contratar las pruebas psicotécnicas online inventario de comportamientos psicopatológicos y de personalidad para usuarios miembros de la fuerza pública con discapacidad de la DCRI"/>
    <n v="5021"/>
    <n v="11970000"/>
    <d v="2021-03-15T00:00:00"/>
    <x v="0"/>
    <n v="12"/>
    <s v="PSIGMA Corporation SAS"/>
    <n v="11970000"/>
    <d v="2021-03-29T00:00:00"/>
    <n v="830059465"/>
    <s v="Diego David Cardozo"/>
    <n v="9621"/>
    <d v="2021-03-30T00:00:00"/>
    <s v="Suramericana"/>
    <s v="2947931–4"/>
    <d v="2021-03-29T00:00:00"/>
    <d v="2021-04-01T00:00:00"/>
    <d v="2021-04-01T00:00:00"/>
    <d v="2021-04-30T00:00:00"/>
    <m/>
    <m/>
    <d v="2021-04-30T00:00:00"/>
    <n v="11970000"/>
    <s v="Arturo Vargas"/>
    <s v="SI"/>
    <s v="Misional"/>
    <s v="Laura Gnecco Mendoza"/>
    <s v="Yurley Amaya Acosta"/>
    <s v="Edson Anzola "/>
    <s v="Gina Toro"/>
    <s v="Eliana Gómez"/>
    <s v="Olga Salinas"/>
    <s v="Maira Alejandra Bohorquez"/>
    <n v="29"/>
    <m/>
  </r>
  <r>
    <m/>
    <x v="0"/>
    <x v="0"/>
    <n v="10"/>
    <x v="2"/>
    <s v="Apoyo Neuropsicológico"/>
    <x v="0"/>
    <s v="Adquisición material de apoyo neuropsicológico para los programas misionales de la DCRI"/>
    <n v="5121"/>
    <n v="13563881"/>
    <d v="2021-03-16T00:00:00"/>
    <x v="1"/>
    <n v="14"/>
    <s v="DIDACTICOS PINOCHO SAS"/>
    <n v="11167798"/>
    <d v="2021-04-16T00:00:00"/>
    <n v="800026452"/>
    <s v="Eladio Rojas Vizcaya"/>
    <n v="11121"/>
    <d v="2021-04-16T00:00:00"/>
    <s v="Suramericana"/>
    <s v="2970725-1"/>
    <d v="2021-04-16T00:00:00"/>
    <d v="2021-04-20T00:00:00"/>
    <d v="2021-04-20T00:00:00"/>
    <d v="2021-05-31T00:00:00"/>
    <m/>
    <m/>
    <d v="2021-05-31T00:00:00"/>
    <n v="11167798"/>
    <s v="Esmeralda Lugo"/>
    <s v="SI"/>
    <s v="Misional"/>
    <s v="Laura Gnecco Mendoza"/>
    <s v="Yurley Amaya Acosta"/>
    <s v="Edson Anzola "/>
    <s v="Mauricio Clavijo"/>
    <s v="Eliana Gómez"/>
    <s v="Enith Quiñones"/>
    <s v="Diana Milena Fajardo"/>
    <n v="41"/>
    <m/>
  </r>
  <r>
    <m/>
    <x v="0"/>
    <x v="0"/>
    <n v="11"/>
    <x v="2"/>
    <s v="Mantenimiento Ascensores"/>
    <x v="0"/>
    <s v="Contratar la prestación de servicios de mantenimiento preventivo y correctivo para los nueve (09) ascensores marca Hyundai de la DCRI"/>
    <n v="4721"/>
    <n v="39000000"/>
    <d v="2021-03-03T00:00:00"/>
    <x v="0"/>
    <n v="10"/>
    <s v="Soluciones Verticales SAS"/>
    <n v="39000000"/>
    <d v="2021-03-18T00:00:00"/>
    <n v="900134674"/>
    <s v="Alvaro Alirio Gutierrez Giraldo"/>
    <n v="7621"/>
    <d v="2021-03-18T00:00:00"/>
    <s v="Compañía Mundial de Seguros"/>
    <s v="NB-100157239_x000a_RC NB-100033008"/>
    <d v="2021-03-22T00:00:00"/>
    <d v="2021-03-24T00:00:00"/>
    <d v="2021-03-24T00:00:00"/>
    <d v="2021-12-31T00:00:00"/>
    <n v="19500000"/>
    <n v="151"/>
    <d v="2022-05-31T00:00:00"/>
    <n v="58500000"/>
    <s v="Carlos Alberto Betancourt Castelblanco"/>
    <m/>
    <s v="Administrativa"/>
    <s v="Lisandro Polania"/>
    <s v="Yurley Amaya Acosta"/>
    <s v="Edson Anzola "/>
    <s v="Carlos Alberto Betancourt Castelblanco"/>
    <s v="Eliana Gómez"/>
    <s v="Enith Quiñones"/>
    <s v="Edwin Moreno"/>
    <n v="282"/>
    <m/>
  </r>
  <r>
    <m/>
    <x v="0"/>
    <x v="0"/>
    <n v="12"/>
    <x v="2"/>
    <s v="Área Protegida"/>
    <x v="0"/>
    <s v="Contratar la prestación del servicio de área protegida para las instalaciones de la DCRI"/>
    <n v="4421"/>
    <n v="9000000"/>
    <d v="2021-03-12T00:00:00"/>
    <x v="0"/>
    <n v="7"/>
    <s v="Coomeva Emergencia Médica Servicio De Ambulancia Prepagada S.A.S."/>
    <n v="6480000"/>
    <d v="2021-03-11T00:00:00"/>
    <n v="901417124"/>
    <s v="Gustavo Adolfo Ocampo"/>
    <n v="6221"/>
    <d v="2021-03-12T00:00:00"/>
    <s v="Compañía Mundial de Seguros"/>
    <s v="C–100035256_x000a_RC C–100007785"/>
    <d v="2021-03-19T00:00:00"/>
    <d v="2021-03-24T00:00:00"/>
    <d v="2021-03-24T00:00:00"/>
    <d v="2021-12-31T00:00:00"/>
    <n v="2160000"/>
    <n v="90"/>
    <d v="2022-03-31T00:00:00"/>
    <n v="8640000"/>
    <s v="Yulith Novoa"/>
    <m/>
    <s v="Administrativa"/>
    <s v="Lisandro Polania"/>
    <s v="Yurley Amaya Acosta"/>
    <s v="Edson Anzola "/>
    <s v="Yulith Novoa"/>
    <s v="Eliana Gómez"/>
    <s v="Enith Quiñones"/>
    <s v="Yaneth Herrera"/>
    <n v="282"/>
    <m/>
  </r>
  <r>
    <m/>
    <x v="0"/>
    <x v="0"/>
    <n v="13"/>
    <x v="2"/>
    <s v="Sistemas De Iluminación"/>
    <x v="1"/>
    <s v="Mantenimiento preventivo y correctivo del sistema de control de iluminación de la DCRI"/>
    <n v="5221"/>
    <n v="0"/>
    <d v="2021-03-29T00:00:00"/>
    <x v="2"/>
    <n v="0"/>
    <s v="Desierto"/>
    <n v="0"/>
    <m/>
    <m/>
    <s v="Desierto"/>
    <m/>
    <m/>
    <s v="Desierto"/>
    <m/>
    <m/>
    <m/>
    <d v="1899-12-30T00:00:00"/>
    <m/>
    <m/>
    <m/>
    <d v="1899-12-30T00:00:00"/>
    <n v="0"/>
    <s v="Desierto"/>
    <m/>
    <s v="Administrativa"/>
    <s v="Lisandro Polania"/>
    <s v="Eliana Gómez"/>
    <s v="Edson Anzola "/>
    <s v="Gilberto Canizales"/>
    <s v="Yurley Amaya"/>
    <s v="Olga Salinas"/>
    <s v="Edwin Moreno"/>
    <n v="0"/>
    <m/>
  </r>
  <r>
    <m/>
    <x v="0"/>
    <x v="0"/>
    <n v="14"/>
    <x v="0"/>
    <s v="Pagina Web"/>
    <x v="0"/>
    <s v="Contratar el soporte, mantenimiento, y servicio de hosting del portal web http://www.dcri.gov.co de la DCRI"/>
    <n v="4821"/>
    <n v="30858882"/>
    <d v="2021-03-25T00:00:00"/>
    <x v="0"/>
    <n v="9"/>
    <s v="Micrositios SAS"/>
    <n v="30858882"/>
    <d v="2021-03-24T00:00:00"/>
    <n v="830083023"/>
    <s v="Germán Medina Perez"/>
    <n v="7921"/>
    <d v="2021-03-25T00:00:00"/>
    <s v="Seguros del Estado"/>
    <s v="18-44-101074462"/>
    <d v="2021-03-17T00:00:00"/>
    <d v="2021-03-24T00:00:00"/>
    <d v="2021-03-25T00:00:00"/>
    <d v="2021-12-31T00:00:00"/>
    <n v="15429441"/>
    <n v="90"/>
    <d v="2022-03-31T00:00:00"/>
    <n v="46288323"/>
    <s v="Luis Francisco Lara"/>
    <m/>
    <s v="Administrativa"/>
    <s v="Lisandro Polania"/>
    <s v="Eliana Gómez"/>
    <s v="Edson Anzola "/>
    <s v="Alexis Cifuentes"/>
    <s v="Yurley Amaya"/>
    <s v="Olga Salinas"/>
    <s v="Reynel Gutierrez"/>
    <n v="281"/>
    <m/>
  </r>
  <r>
    <m/>
    <x v="0"/>
    <x v="0"/>
    <n v="15"/>
    <x v="0"/>
    <s v="Neuroup2Go"/>
    <x v="0"/>
    <s v="Adquisición de la herramienta para la programación de actividades cognitivas desde la virtualidad NeuroUP2GO para el grupo de programas misionales de la DCRI-MDN"/>
    <n v="5321"/>
    <n v="60165210"/>
    <d v="2021-04-07T00:00:00"/>
    <x v="0"/>
    <n v="15"/>
    <s v="Zanna SAS"/>
    <n v="60165000"/>
    <d v="2021-04-21T00:00:00"/>
    <n v="800123415"/>
    <s v="Zanna S.A.S"/>
    <n v="12221"/>
    <d v="2021-04-22T00:00:00"/>
    <s v="Seguros del Estado"/>
    <s v="11-44-101167261"/>
    <d v="2021-04-26T00:00:00"/>
    <d v="2021-04-30T00:00:00"/>
    <d v="2021-04-30T00:00:00"/>
    <d v="2021-05-20T00:00:00"/>
    <m/>
    <m/>
    <d v="2021-05-20T00:00:00"/>
    <n v="60165000"/>
    <s v="Diana Fajardo"/>
    <s v="SI"/>
    <s v="Misional"/>
    <s v="Laura Gnecco Mendoza"/>
    <s v="Eliana Gómez"/>
    <s v="Edson Anzola "/>
    <s v="Dary Luz Lara"/>
    <s v="Yurley Amaya"/>
    <s v="Enith Quiñones"/>
    <s v="Mauricio Clavijo"/>
    <n v="20"/>
    <m/>
  </r>
  <r>
    <m/>
    <x v="0"/>
    <x v="0"/>
    <n v="16"/>
    <x v="2"/>
    <s v="Mantenimiento Equipos Tecnológicos"/>
    <x v="0"/>
    <s v="Mantenimiento preventivo y/o correctivo, para los equipos tecnológicos y audiovisuales de la DCRI"/>
    <n v="4921"/>
    <n v="87000000"/>
    <d v="2021-03-10T00:00:00"/>
    <x v="0"/>
    <n v="13"/>
    <s v="Moreno y Cañizares &amp; CIA SAS"/>
    <n v="86989000"/>
    <d v="2021-03-25T00:00:00"/>
    <n v="900208126"/>
    <s v="Luis Alejandro Moreno Rivas"/>
    <n v="4921"/>
    <d v="2021-03-29T00:00:00"/>
    <s v="Seguros del Estado"/>
    <s v="15-44-101240600"/>
    <d v="2021-03-25T00:00:00"/>
    <d v="2021-03-29T00:00:00"/>
    <d v="2021-03-29T00:00:00"/>
    <d v="2021-12-31T00:00:00"/>
    <n v="39249587"/>
    <n v="120"/>
    <d v="2022-04-30T00:00:00"/>
    <n v="126238587"/>
    <s v="Alexis Cifuentes"/>
    <m/>
    <s v="Administrativa"/>
    <s v="Lisandro Polania"/>
    <s v="Eliana Gómez"/>
    <s v="Edson Anzola "/>
    <s v="Alexis Cifuentes"/>
    <s v="Yurley Amaya"/>
    <s v="Enith Quiñones"/>
    <s v="Ivan Riaño"/>
    <n v="277"/>
    <m/>
  </r>
  <r>
    <m/>
    <x v="0"/>
    <x v="0"/>
    <n v="17"/>
    <x v="2"/>
    <s v="Uniformes De Taekondo"/>
    <x v="0"/>
    <s v="Adquisición de elementos de recreación y deporte para la práctica de voleibol sentado y para taekwondo de la DCRI"/>
    <n v="5621"/>
    <n v="16189280"/>
    <d v="2021-04-14T00:00:00"/>
    <x v="1"/>
    <n v="17"/>
    <s v="Milton Andres López Ladino"/>
    <n v="10700000"/>
    <d v="2021-04-28T00:00:00"/>
    <n v="1007741878"/>
    <s v="Milton Andres López Ladino"/>
    <n v="13321"/>
    <d v="2021-04-29T00:00:00"/>
    <s v="Seguros del Estado"/>
    <s v="30-46-101007611"/>
    <d v="2021-04-30T00:00:00"/>
    <d v="2021-04-30T00:00:00"/>
    <d v="2021-04-30T00:00:00"/>
    <d v="2021-07-31T00:00:00"/>
    <m/>
    <n v="30"/>
    <d v="2021-08-30T00:00:00"/>
    <n v="10700000"/>
    <s v="Mauricio Capera"/>
    <s v="no"/>
    <s v="Misional"/>
    <s v="Laura Gnecco Mendoza"/>
    <s v="Yurley Amaya Acosta"/>
    <s v="Enith Quiñones"/>
    <s v="Claudia Rodriguez"/>
    <s v="Eliana Gómez"/>
    <s v="Olga Salinas"/>
    <s v="Sandra Duarte "/>
    <n v="92"/>
    <m/>
  </r>
  <r>
    <m/>
    <x v="0"/>
    <x v="0"/>
    <n v="18"/>
    <x v="0"/>
    <s v="Plan De Bienestar "/>
    <x v="0"/>
    <s v="Contratar con una caja de compensación familiar servicios operativos y logísticos para realizar las actividades de bienestar de los funcionarios de la DCRI y su núcleo familiar"/>
    <n v="5521"/>
    <n v="90000000"/>
    <d v="2021-04-12T00:00:00"/>
    <x v="0"/>
    <n v="16"/>
    <s v="COLSUBSIDIO"/>
    <n v="90000000"/>
    <d v="2021-04-23T00:00:00"/>
    <n v="860007336"/>
    <s v="Néstor Alfonso Fernández De Soto Valderrama"/>
    <n v="12821"/>
    <d v="2021-04-26T00:00:00"/>
    <s v="Suramericana"/>
    <s v="2981920–7_x000a_RC 0759820−1"/>
    <d v="2021-04-26T00:00:00"/>
    <d v="2021-04-27T00:00:00"/>
    <d v="2021-04-27T00:00:00"/>
    <d v="2021-12-31T00:00:00"/>
    <n v="45000000"/>
    <n v="212"/>
    <d v="2022-07-31T00:00:00"/>
    <n v="135000000"/>
    <s v="Claudia Margarita Prada Mejía"/>
    <m/>
    <s v="Administrativa"/>
    <s v="Lisandro Polania"/>
    <s v="Yurley Amaya Acosta"/>
    <s v="Edson Anzola "/>
    <s v="Claudia Prada"/>
    <s v="Eliana Gómez"/>
    <s v="Enith Quiñones"/>
    <s v="Yaneth Herrera"/>
    <n v="248"/>
    <m/>
  </r>
  <r>
    <m/>
    <x v="0"/>
    <x v="0"/>
    <n v="19"/>
    <x v="0"/>
    <s v="Mantenimiento Equipo Fisiologia"/>
    <x v="0"/>
    <s v="Mantenimiento preventivo del equipo ERGOESPIROMETRO VYNTUS CPX para el laboratorio de fisiología del ejercicio de la DCRI"/>
    <n v="5821"/>
    <n v="10417855"/>
    <d v="2021-04-27T00:00:00"/>
    <x v="0"/>
    <n v="18"/>
    <s v="INSTRUMENTACION SA"/>
    <n v="10417855"/>
    <d v="2021-05-06T00:00:00"/>
    <n v="860001130"/>
    <s v="Rafael Eduardo Camacho"/>
    <n v="13621"/>
    <d v="2021-05-07T00:00:00"/>
    <s v="Zurich Colombia Seguros"/>
    <s v="SGPL-16086940-1"/>
    <d v="2021-05-07T00:00:00"/>
    <d v="2021-05-10T00:00:00"/>
    <d v="2021-05-10T00:00:00"/>
    <d v="2021-07-30T00:00:00"/>
    <m/>
    <m/>
    <d v="2021-07-30T00:00:00"/>
    <n v="10417855"/>
    <s v="José Luis García Escorcia"/>
    <s v="SI"/>
    <s v="Misional"/>
    <s v="Laura Gnecco Mendoza"/>
    <s v="Yurley Amaya Acosta"/>
    <s v="Edson Anzola "/>
    <s v="Ana Luisa Ospina"/>
    <s v="Eliana Gómez"/>
    <s v="Enith Quiñones"/>
    <s v="Wilmer Velandia"/>
    <n v="81"/>
    <m/>
  </r>
  <r>
    <m/>
    <x v="0"/>
    <x v="0"/>
    <n v="20"/>
    <x v="2"/>
    <s v="Insumos Médicos"/>
    <x v="0"/>
    <s v="Adquisición de insumos médico-terapéuticos para el grupo de programas misionales de la DCRI-MDN”. Grupo No. 1 - INSUMOS ELECTRODOS DE TERAPIA FÍSICA"/>
    <n v="6121"/>
    <n v="36973085"/>
    <d v="2021-05-05T00:00:00"/>
    <x v="1"/>
    <n v="20"/>
    <s v="SYCO Ingenieria SAS"/>
    <n v="5889600"/>
    <d v="2021-05-26T00:00:00"/>
    <n v="900687434"/>
    <s v="Julio Cesar Ramirez Herrera"/>
    <n v="16121"/>
    <d v="2021-05-27T00:00:00"/>
    <s v="Compañía Mundial de Seguros"/>
    <s v="CSC - 100012175"/>
    <d v="2021-06-03T00:00:00"/>
    <d v="2021-06-04T00:00:00"/>
    <d v="2021-06-04T00:00:00"/>
    <d v="2021-07-30T00:00:00"/>
    <m/>
    <m/>
    <d v="2021-07-30T00:00:00"/>
    <n v="5889600"/>
    <s v="Claudia Marcela Rodriguez"/>
    <s v="SI"/>
    <s v="Misional"/>
    <s v="Laura Gnecco Mendoza"/>
    <s v="Yurley Amaya Acosta"/>
    <s v="Enith Quiñones"/>
    <s v="Wilmer Velandia"/>
    <s v="Eliana Gómez"/>
    <s v="Frank Ramos"/>
    <s v="Ana Luisa Ospina"/>
    <n v="56"/>
    <m/>
  </r>
  <r>
    <m/>
    <x v="0"/>
    <x v="0"/>
    <n v="20"/>
    <x v="2"/>
    <s v="Insumos Médicos"/>
    <x v="0"/>
    <s v="Adquisición de insumos médico-terapéuticos para el grupo de programas misionales de la DCRI-MDN - Grupo 2"/>
    <n v="6121"/>
    <n v="0"/>
    <d v="2021-05-05T00:00:00"/>
    <x v="1"/>
    <n v="21"/>
    <s v="INSTRUMENTACION SA"/>
    <n v="21281649"/>
    <d v="2021-05-26T00:00:00"/>
    <n v="860001130"/>
    <s v="Rafael Eduardo Camacho"/>
    <n v="16321"/>
    <d v="2021-05-27T00:00:00"/>
    <s v="Seguros del Estado"/>
    <s v="18-44-101076040"/>
    <d v="2021-06-04T00:00:00"/>
    <d v="2021-06-10T00:00:00"/>
    <d v="2021-06-10T00:00:00"/>
    <d v="2021-07-30T00:00:00"/>
    <m/>
    <m/>
    <d v="2021-07-30T00:00:00"/>
    <n v="21281649"/>
    <s v="Claudia Marcela Rodriguez"/>
    <s v="SI"/>
    <s v="Misional"/>
    <s v="Laura Gnecco Mendoza"/>
    <s v="Yurley Amaya Acosta"/>
    <s v="Enith Quiñones"/>
    <s v="Wilmer Velandia"/>
    <s v="Eliana Gómez"/>
    <s v="Frank Ramos"/>
    <s v="Ana Luisa Ospina"/>
    <n v="50"/>
    <m/>
  </r>
  <r>
    <m/>
    <x v="0"/>
    <x v="0"/>
    <n v="20"/>
    <x v="2"/>
    <s v="Insumos Médicos"/>
    <x v="0"/>
    <s v="Adquisición de insumos médico-terapéuticos para el grupo de programas misionales de la DCRI-MDN” GRUPO No. 3 - Insumos para equipo especializado en recuperación post ejercicio y desfibrilador."/>
    <n v="6121"/>
    <n v="0"/>
    <d v="2021-05-05T00:00:00"/>
    <x v="1"/>
    <n v="22"/>
    <s v="TLM ANDINA S A S"/>
    <n v="9769440"/>
    <d v="2021-05-28T00:00:00"/>
    <n v="900493884"/>
    <s v="Jean Marc Van Hissenhoven"/>
    <n v="16521"/>
    <d v="2021-05-31T00:00:00"/>
    <s v="Seguros del Estado"/>
    <s v="17-44-101190910"/>
    <d v="2021-05-31T00:00:00"/>
    <d v="2021-06-01T00:00:00"/>
    <d v="2021-06-01T00:00:00"/>
    <d v="2021-07-30T00:00:00"/>
    <m/>
    <m/>
    <d v="2021-07-30T00:00:00"/>
    <n v="9769440"/>
    <s v="Claudia Marcela Rodriguez"/>
    <s v="SI"/>
    <s v="Misional"/>
    <s v="Laura Gnecco Mendoza"/>
    <s v="Yurley Amaya Acosta"/>
    <s v="Enith Quiñones"/>
    <s v="Wilmer Velandia"/>
    <s v="Eliana Gómez"/>
    <s v="Frank Ramos"/>
    <s v="Ana Luisa Ospina"/>
    <n v="59"/>
    <m/>
  </r>
  <r>
    <m/>
    <x v="0"/>
    <x v="0"/>
    <n v="116847"/>
    <x v="3"/>
    <s v="Insumos Médicos - Botiquin"/>
    <x v="0"/>
    <s v="Adquirir insumos para los botiquines de primeros auxilios para la DCRI"/>
    <n v="5921"/>
    <n v="5934277"/>
    <d v="2021-05-05T00:00:00"/>
    <x v="1"/>
    <n v="68479"/>
    <s v="Panamericana Librería y Papelería SA"/>
    <n v="5934227"/>
    <d v="2021-05-04T00:00:00"/>
    <n v="830037946"/>
    <s v=""/>
    <n v="13521"/>
    <d v="2021-05-06T00:00:00"/>
    <s v="No Aplica"/>
    <s v="No Aplica"/>
    <m/>
    <m/>
    <d v="2021-05-06T00:00:00"/>
    <d v="2021-07-30T00:00:00"/>
    <m/>
    <m/>
    <d v="2021-07-30T00:00:00"/>
    <n v="5934227"/>
    <s v="Yulith Novoa"/>
    <s v="no"/>
    <s v="Misional"/>
    <s v="Laura Gnecco Mendoza"/>
    <s v="Yurley Amaya Acosta"/>
    <s v="Enith Quiñones"/>
    <s v="Wilmer Velandia"/>
    <s v="Yurley Amaya"/>
    <s v="Enith Quiñones"/>
    <s v="Wilmer Velandia"/>
    <n v="85"/>
    <m/>
  </r>
  <r>
    <m/>
    <x v="0"/>
    <x v="0"/>
    <n v="113723"/>
    <x v="4"/>
    <s v="Tiquetes Aereos"/>
    <x v="0"/>
    <s v="Contratar el suministro de tiquetes aéreos para la DCRI"/>
    <n v="3421"/>
    <n v="40000000"/>
    <d v="2021-01-22T00:00:00"/>
    <x v="1"/>
    <n v="63963"/>
    <s v="Viaja por el Mundo Web Nickisix 360S.A.S."/>
    <n v="40000000"/>
    <d v="2021-02-09T00:00:00"/>
    <n v="900069323"/>
    <s v="Nickole Naihans"/>
    <n v="3921"/>
    <d v="2021-02-09T00:00:00"/>
    <m/>
    <m/>
    <m/>
    <m/>
    <d v="2021-02-09T00:00:00"/>
    <d v="2021-12-31T00:00:00"/>
    <n v="15000000"/>
    <m/>
    <d v="2021-12-31T00:00:00"/>
    <n v="55000000"/>
    <s v="Yaneth Herrera"/>
    <m/>
    <s v="Administrativa"/>
    <s v="Lisandro Polania"/>
    <s v="Yurley Amaya Acosta"/>
    <s v="Edson Anzola "/>
    <s v="Yaneth Herrera"/>
    <s v="Yurley Amaya"/>
    <s v="Edson Anzola "/>
    <s v="Yaneth Herrera"/>
    <n v="325"/>
    <m/>
  </r>
  <r>
    <m/>
    <x v="0"/>
    <x v="0"/>
    <n v="114128"/>
    <x v="4"/>
    <s v="Licencias Microsoft "/>
    <x v="0"/>
    <s v="Adquisición de las licencias de Microsoft office 365, infraestructura en la nube como servicio, (IAAS), con su respectivo soporte para la DCRI"/>
    <n v="3521"/>
    <n v="198769661.00999999"/>
    <d v="2021-01-25T00:00:00"/>
    <x v="0"/>
    <n v="64212"/>
    <s v="Controles Empresariales SAS"/>
    <n v="198769661"/>
    <d v="2021-02-15T00:00:00"/>
    <n v="800058607"/>
    <s v="Adriana Márquez Pardo"/>
    <n v="4321"/>
    <d v="2021-02-16T00:00:00"/>
    <s v="Compañía Mundial de Seguros"/>
    <s v="NB–100153554 "/>
    <d v="2021-02-16T00:00:00"/>
    <d v="2021-02-17T00:00:00"/>
    <d v="2021-02-17T00:00:00"/>
    <d v="2021-12-31T00:00:00"/>
    <n v="63964302"/>
    <m/>
    <d v="2021-12-31T00:00:00"/>
    <n v="262733963"/>
    <s v="Alexis Cifuentes"/>
    <m/>
    <s v="Administrativa"/>
    <s v="Lisandro Polania"/>
    <s v="Yurley Amaya Acosta"/>
    <s v="Edson Anzola "/>
    <s v="Alexis Cifuentes"/>
    <s v="Yurley Amaya"/>
    <s v="Edson Anzola "/>
    <s v="Alexis Cifuentes"/>
    <n v="317"/>
    <m/>
  </r>
  <r>
    <m/>
    <x v="0"/>
    <x v="0"/>
    <n v="114130"/>
    <x v="4"/>
    <s v="Data Center"/>
    <x v="0"/>
    <s v="Renovar los servicios de nube pública de Microsoft Azure para garantizar continuidad y disponibilidad de los servicios y productos que se ofrecen desde la oficina de tecnología y sistemas de información la DCRI"/>
    <n v="3621"/>
    <n v="164397437.16"/>
    <d v="2021-01-27T00:00:00"/>
    <x v="0"/>
    <n v="64213"/>
    <s v="Controles Empresariales SAS"/>
    <n v="135938400.16999999"/>
    <d v="2021-02-15T00:00:00"/>
    <n v="800058607"/>
    <s v="Adriana Márquez Pardo"/>
    <n v="3621"/>
    <d v="2021-01-27T00:00:00"/>
    <s v="Compañía Mundial de Seguros"/>
    <s v="NB-100153513"/>
    <d v="2021-02-16T00:00:00"/>
    <d v="2021-02-17T00:00:00"/>
    <d v="2021-02-17T00:00:00"/>
    <d v="2021-07-30T00:00:00"/>
    <m/>
    <m/>
    <d v="2021-07-30T00:00:00"/>
    <n v="135938400.16999999"/>
    <s v="Alexis Cifuentes"/>
    <s v="no"/>
    <s v="Administrativa"/>
    <s v="Lisandro Polania"/>
    <s v="Eliana Gómez"/>
    <s v="Edson Anzola "/>
    <s v="Alexis Cifuentes"/>
    <s v="Eliana Gómez"/>
    <s v="Edson Anzola "/>
    <s v="Alexis Cifuentes"/>
    <n v="163"/>
    <m/>
  </r>
  <r>
    <m/>
    <x v="0"/>
    <x v="0"/>
    <n v="114556"/>
    <x v="4"/>
    <s v="Aseo Y Cafeteria"/>
    <x v="0"/>
    <s v="Adquirir el servicio integral de aseo, cafetería y mantenimiento básico, para las diferentes dependencias de la DCRI"/>
    <n v="3721"/>
    <n v="597804143"/>
    <d v="2021-01-28T00:00:00"/>
    <x v="0"/>
    <n v="64487"/>
    <s v="Servicios de aseo, cafetería y mantenimiento institucional Outsourcing Seasin Ltda."/>
    <n v="491036423.00999999"/>
    <d v="2021-02-19T00:00:00"/>
    <n v="900229503"/>
    <s v="Mauricio Ruge Murcia"/>
    <n v="5621"/>
    <d v="2021-02-22T00:00:00"/>
    <s v="Previsora Seguros "/>
    <s v="21-44-101344642_x000a_RC 21-_x000a_40-101161485"/>
    <d v="2021-02-22T00:00:00"/>
    <d v="2021-02-25T00:00:00"/>
    <d v="2021-02-25T00:00:00"/>
    <d v="2021-12-31T00:00:00"/>
    <n v="222870531.5"/>
    <n v="120"/>
    <d v="2022-04-30T00:00:00"/>
    <n v="713906954.50999999"/>
    <s v="Edwin Moreno"/>
    <m/>
    <s v="Administrativa"/>
    <s v="Lisandro Polania"/>
    <s v="Yurley Amaya Acosta"/>
    <s v="Edson Anzola "/>
    <s v="Gilberto Canizales"/>
    <s v="Yurley Amaya"/>
    <s v="Edson Anzola "/>
    <s v="Gilberto Cañizales"/>
    <n v="309"/>
    <m/>
  </r>
  <r>
    <m/>
    <x v="0"/>
    <x v="0"/>
    <n v="114637"/>
    <x v="3"/>
    <s v="Licencias Adobe Y Autocad"/>
    <x v="0"/>
    <s v="Adquisición de las suscripciones de AUTOCAD y SUIT de ADOBE para la DCRI"/>
    <n v="4321"/>
    <n v="8994100"/>
    <d v="2021-02-23T00:00:00"/>
    <x v="1"/>
    <n v="64762"/>
    <s v="Panamericana Librería y Papelería SA"/>
    <n v="8994100"/>
    <d v="2021-02-25T00:00:00"/>
    <n v="830037946"/>
    <s v=""/>
    <n v="6021"/>
    <d v="2021-03-01T00:00:00"/>
    <s v="No Aplica"/>
    <s v="No Aplica"/>
    <m/>
    <m/>
    <d v="2021-03-01T00:00:00"/>
    <d v="2021-03-31T00:00:00"/>
    <m/>
    <m/>
    <d v="2021-03-31T00:00:00"/>
    <n v="8994100"/>
    <s v="Alexis Cifuentes"/>
    <s v="no"/>
    <s v="Administrativa"/>
    <s v="Lisandro Polania"/>
    <s v="Eliana Gómez"/>
    <s v="Edson Anzola "/>
    <s v="Alexis Cifuentes"/>
    <s v="Eliana Gómez"/>
    <s v="Edson Anzola "/>
    <s v="Alexis Cifuentes"/>
    <n v="30"/>
    <m/>
  </r>
  <r>
    <m/>
    <x v="0"/>
    <x v="0"/>
    <n v="114965"/>
    <x v="3"/>
    <s v="Dotación Civil - Deportiva"/>
    <x v="0"/>
    <s v="Adquisición de dotación de vestuario  ropa atlética para hombre, personal qué tenga derecho en la DCRI"/>
    <n v="4521"/>
    <n v="2764120"/>
    <d v="2021-02-26T00:00:00"/>
    <x v="1"/>
    <n v="65602"/>
    <s v="Falabella de Colombia SA"/>
    <n v="2764120"/>
    <d v="2021-03-15T00:00:00"/>
    <n v="900017447"/>
    <s v=""/>
    <n v="9721"/>
    <d v="2021-03-20T00:00:00"/>
    <m/>
    <m/>
    <m/>
    <m/>
    <d v="2021-03-20T00:00:00"/>
    <d v="2021-12-31T00:00:00"/>
    <m/>
    <m/>
    <d v="2021-12-31T00:00:00"/>
    <n v="2764120"/>
    <s v="Daniela Pinedo"/>
    <m/>
    <s v="Administrativa"/>
    <s v="Lisandro Polania"/>
    <s v="Eliana Gómez"/>
    <s v="Edson Anzola "/>
    <s v="Yaneth Herrera"/>
    <s v="Eliana Gómez"/>
    <s v="Edson Anzola "/>
    <s v="Yaneth Herrera"/>
    <n v="286"/>
    <m/>
  </r>
  <r>
    <m/>
    <x v="0"/>
    <x v="0"/>
    <n v="117665"/>
    <x v="4"/>
    <s v="Dotación Civil - Calzado Hombre"/>
    <x v="0"/>
    <s v="Adquisición de dotaciones calzado de calle para la DCRI - Hombre"/>
    <n v="4521"/>
    <m/>
    <d v="2021-02-26T00:00:00"/>
    <x v="1"/>
    <n v="66526"/>
    <s v="Sparta Shoes SAS"/>
    <n v="2125851.46"/>
    <d v="2021-03-31T00:00:00"/>
    <n v="900315346"/>
    <s v="Edgar Hueras Garcia"/>
    <n v="9821"/>
    <d v="2021-03-31T00:00:00"/>
    <s v="Compañía Mundial de Seguros"/>
    <s v="55-44-101064989"/>
    <d v="2021-03-31T00:00:00"/>
    <d v="2021-04-05T00:00:00"/>
    <d v="2021-04-05T00:00:00"/>
    <d v="2021-12-31T00:00:00"/>
    <m/>
    <m/>
    <d v="2021-12-31T00:00:00"/>
    <n v="2125851.46"/>
    <s v="Daniela Pinedo"/>
    <m/>
    <s v="Administrativa"/>
    <s v="Lisandro Polania"/>
    <s v="Eliana Gómez"/>
    <s v="Edson Anzola "/>
    <s v="Yaneth Herrera"/>
    <s v="Eliana Gómez"/>
    <s v="Edson Anzola "/>
    <s v="Yaneth Herrera"/>
    <n v="270"/>
    <m/>
  </r>
  <r>
    <m/>
    <x v="0"/>
    <x v="0"/>
    <n v="117668"/>
    <x v="4"/>
    <s v="Dotación Civil - Ropa Hombre"/>
    <x v="0"/>
    <s v="Adquisición de dotaciones de vestuario de calle para la DCRI - Hombre"/>
    <n v="4521"/>
    <m/>
    <d v="2021-02-26T00:00:00"/>
    <x v="1"/>
    <n v="66528"/>
    <s v="Yubarta S.A.S."/>
    <n v="5244799.5599999996"/>
    <d v="2021-03-31T00:00:00"/>
    <n v="805018905"/>
    <s v="Fernando Morales Orjuela"/>
    <n v="10021"/>
    <d v="2021-03-31T00:00:00"/>
    <m/>
    <m/>
    <m/>
    <m/>
    <d v="2021-03-31T00:00:00"/>
    <d v="2021-12-31T00:00:00"/>
    <m/>
    <m/>
    <d v="2021-12-31T00:00:00"/>
    <n v="5244799.5599999996"/>
    <s v="Daniela Pinedo"/>
    <m/>
    <s v="Administrativa"/>
    <s v="Lisandro Polania"/>
    <s v="Eliana Gómez"/>
    <s v="Edson Anzola "/>
    <s v="Yaneth Herrera"/>
    <s v="Eliana Gómez"/>
    <s v="Edson Anzola "/>
    <s v="Yaneth Herrera"/>
    <n v="275"/>
    <m/>
  </r>
  <r>
    <m/>
    <x v="0"/>
    <x v="0"/>
    <n v="117669"/>
    <x v="4"/>
    <s v="Dotación Civil - Calzado Mujer"/>
    <x v="0"/>
    <s v="Adquisición de dotaciones calzado de calle para la DCRI - Mujer"/>
    <n v="4521"/>
    <m/>
    <d v="2021-02-26T00:00:00"/>
    <x v="1"/>
    <n v="66527"/>
    <s v="Dotacion Integral S.A.S."/>
    <n v="2031374.63"/>
    <d v="2021-03-31T00:00:00"/>
    <n v="830513863"/>
    <s v=""/>
    <n v="9921"/>
    <d v="2021-03-31T00:00:00"/>
    <m/>
    <m/>
    <m/>
    <m/>
    <d v="2021-03-31T00:00:00"/>
    <d v="2021-12-31T00:00:00"/>
    <m/>
    <m/>
    <d v="2021-12-31T00:00:00"/>
    <n v="2031374.63"/>
    <s v="Daniela Pinedo"/>
    <m/>
    <s v="Administrativa"/>
    <s v="Lisandro Polania"/>
    <s v="Eliana Gómez"/>
    <s v="Edson Anzola "/>
    <s v="Yaneth Herrera"/>
    <s v="Eliana Gómez"/>
    <s v="Edson Anzola "/>
    <s v="Yaneth Herrera"/>
    <n v="275"/>
    <m/>
  </r>
  <r>
    <m/>
    <x v="0"/>
    <x v="0"/>
    <n v="117670"/>
    <x v="4"/>
    <s v="Dotación Civil - Ropa Mujer"/>
    <x v="0"/>
    <s v="Adquisición de dotaciones de vestuario de calle para la DCRI - Mujer"/>
    <n v="4521"/>
    <m/>
    <d v="2021-02-26T00:00:00"/>
    <x v="1"/>
    <n v="66529"/>
    <s v="Celmy Ltda"/>
    <n v="5757679.9400000004"/>
    <d v="2021-03-31T00:00:00"/>
    <n v="830043996"/>
    <s v="Miguel Humberto Garcia Lozano"/>
    <n v="10121"/>
    <d v="2021-03-31T00:00:00"/>
    <s v="Seguros del Estado"/>
    <s v="37-46-101002802"/>
    <d v="2021-03-31T00:00:00"/>
    <d v="2021-04-13T00:00:00"/>
    <d v="2021-04-13T00:00:00"/>
    <d v="2021-12-31T00:00:00"/>
    <m/>
    <m/>
    <d v="2021-12-31T00:00:00"/>
    <n v="5757679.9400000004"/>
    <s v="Daniela Pinedo"/>
    <m/>
    <s v="Administrativa"/>
    <s v="Lisandro Polania"/>
    <s v="Eliana Gómez"/>
    <s v="Edson Anzola "/>
    <s v="Yaneth Herrera"/>
    <s v="Eliana Gómez"/>
    <s v="Edson Anzola "/>
    <s v="Yaneth Herrera"/>
    <n v="262"/>
    <m/>
  </r>
  <r>
    <m/>
    <x v="0"/>
    <x v="0"/>
    <n v="21"/>
    <x v="2"/>
    <s v="Sistemas De Iluminación"/>
    <x v="0"/>
    <s v="Mantenimiento preventivo y correctivo del sistema de control de iluminación de la DCRI"/>
    <n v="5221"/>
    <n v="22000000"/>
    <d v="2021-03-29T00:00:00"/>
    <x v="0"/>
    <n v="19"/>
    <s v="INGENIERIA IT &amp; T DE COLOMBIA S A S"/>
    <n v="21999990"/>
    <d v="2021-05-26T00:00:00"/>
    <n v="800134187"/>
    <s v="Hugo Enrique Ortiz Camargo"/>
    <n v="16221"/>
    <d v="2021-05-28T00:00:00"/>
    <s v="Compañía Mundial de Seguros"/>
    <s v="NB-100164306_x000a_RC NB-100034744"/>
    <d v="2021-05-25T00:00:00"/>
    <d v="2021-05-28T00:00:00"/>
    <d v="2021-05-28T00:00:00"/>
    <d v="2021-12-20T00:00:00"/>
    <n v="10403924"/>
    <m/>
    <d v="2021-12-20T00:00:00"/>
    <n v="32403914"/>
    <s v="Gilberto Cañizales"/>
    <m/>
    <s v="Administrativa"/>
    <s v="Lisandro Polania"/>
    <s v="Eliana Gómez"/>
    <s v="Enith Quiñones"/>
    <s v="Gilberto Canizales"/>
    <s v="Yurley Amaya"/>
    <s v="Olga Salinas"/>
    <s v="Edwin Moreno"/>
    <n v="206"/>
    <m/>
  </r>
  <r>
    <m/>
    <x v="0"/>
    <x v="0"/>
    <n v="22"/>
    <x v="2"/>
    <s v="Comunicaciones Unificadas"/>
    <x v="0"/>
    <s v="Contratar el soporte, la garantía y renovación del licenciamiento de fábrica de la infraestructura y solución de comunicaciones unificadas de la DCRI"/>
    <n v="9221"/>
    <n v="53614000"/>
    <d v="2021-05-11T00:00:00"/>
    <x v="0"/>
    <n v="24"/>
    <s v="IG UNIFIED COMMUNICATIONS S.A.S."/>
    <n v="51469440"/>
    <d v="2021-05-28T00:00:00"/>
    <n v="900475708"/>
    <s v="Carolina Restrepo"/>
    <n v="16621"/>
    <d v="2021-05-31T00:00:00"/>
    <s v="Seguros del Estado"/>
    <s v="15-44-101243607"/>
    <d v="2021-05-31T00:00:00"/>
    <d v="2021-06-01T00:00:00"/>
    <d v="2021-06-01T00:00:00"/>
    <d v="2021-12-31T00:00:00"/>
    <n v="11768160"/>
    <n v="151"/>
    <d v="2022-05-31T00:00:00"/>
    <n v="63237600"/>
    <s v="Ivan Camilo Riaño Valencia"/>
    <m/>
    <s v="Administrativa"/>
    <s v="Lisandro Polania"/>
    <s v="Yurley Amaya Acosta"/>
    <s v="Enith Quiñones"/>
    <s v="Alexis Cifuentes"/>
    <s v="Eliana Gómez"/>
    <s v="Frank Ramos"/>
    <s v="Reynel Gutierrez"/>
    <n v="213"/>
    <m/>
  </r>
  <r>
    <m/>
    <x v="0"/>
    <x v="0"/>
    <n v="23"/>
    <x v="2"/>
    <s v="Mmto. Equipos Médico-Terapéuticos"/>
    <x v="0"/>
    <s v="Contratar los servicios de mantenimiento preventivos y calibración de equipos medico terapéuticos del programa de actividad física para la DCRI"/>
    <n v="6321"/>
    <n v="9242346"/>
    <d v="2021-05-11T00:00:00"/>
    <x v="0"/>
    <n v="23"/>
    <s v="CRR SOLUCIONES INTEGRALES S.A.S"/>
    <n v="7668000"/>
    <d v="2021-05-26T00:00:00"/>
    <n v="901406206"/>
    <s v="Laura Victoria Guamanga Bolaños"/>
    <n v="16021"/>
    <d v="2021-05-27T00:00:00"/>
    <s v="Seguros del Estado"/>
    <s v="61-44-101038198"/>
    <d v="2021-05-26T00:00:00"/>
    <d v="2021-05-28T00:00:00"/>
    <d v="2021-05-28T00:00:00"/>
    <d v="2021-07-30T00:00:00"/>
    <m/>
    <m/>
    <d v="2021-07-30T00:00:00"/>
    <n v="7668000"/>
    <s v="Carlos Andres Castaño"/>
    <s v="no"/>
    <s v="Misional"/>
    <s v="Laura Gnecco Mendoza"/>
    <s v="Yurley Amaya Acosta"/>
    <s v="Enith Quiñones"/>
    <s v="Ana Luisa Ospina"/>
    <s v="Eliana Gómez"/>
    <s v="Frank Ramos"/>
    <s v="Wilmer Velandia"/>
    <n v="63"/>
    <m/>
  </r>
  <r>
    <m/>
    <x v="0"/>
    <x v="0"/>
    <n v="24"/>
    <x v="2"/>
    <s v="Certificación De Ascensores"/>
    <x v="0"/>
    <s v="Contratar la prestación de servicios de inspección de la norma técnica colombiana NTC 5926-1 para los nueve (09) ascensores marca Hyundai, y la norma NTC 5926-3 para la puerta eléctrica del ingreso principal al lobby del bloque 1 de las instalaciones de la DCRI"/>
    <n v="6421"/>
    <n v="3972986"/>
    <d v="2021-05-21T00:00:00"/>
    <x v="0"/>
    <n v="27"/>
    <s v="Parametrizando Ingenieria SAS"/>
    <n v="3972984"/>
    <d v="2021-06-21T00:00:00"/>
    <n v="900908774"/>
    <s v="Andrea Ximena Gil Amaya"/>
    <n v="18821"/>
    <d v="2021-06-22T00:00:00"/>
    <s v="Compañía Mundial de Seguros"/>
    <s v="NB – 100167084"/>
    <d v="2021-06-21T00:00:00"/>
    <d v="2021-06-23T00:00:00"/>
    <d v="2021-06-23T00:00:00"/>
    <d v="2021-08-18T00:00:00"/>
    <m/>
    <m/>
    <d v="2021-08-18T00:00:00"/>
    <n v="3972984"/>
    <s v="Daniel Zanguña"/>
    <s v="tiene modificatorio, hasta el 31-12-2021"/>
    <s v="Administrativa"/>
    <s v="Lisandro Polania"/>
    <s v="Yurley Amaya Acosta"/>
    <s v="Enith Quiñones"/>
    <s v="Daniel Zanguña "/>
    <s v="Eliana Gómez"/>
    <s v="Olga Salinas"/>
    <s v="Gilberto Cañizales"/>
    <n v="56"/>
    <m/>
  </r>
  <r>
    <m/>
    <x v="0"/>
    <x v="0"/>
    <n v="25"/>
    <x v="2"/>
    <s v="Firma Digital"/>
    <x v="0"/>
    <s v="Contratar la adquisición de certificados de firma digital de función pública, con los cupos de emisión y sus correspondientes dispositivos criptográficos de almacenamiento digital token, con destino al DCRI"/>
    <n v="6721"/>
    <n v="3570000"/>
    <d v="2021-05-25T00:00:00"/>
    <x v="1"/>
    <n v="26"/>
    <s v="Gestión de Seguridad Electrónica S.A - GSE SA"/>
    <n v="600000"/>
    <d v="2021-06-10T00:00:00"/>
    <n v="900204272"/>
    <s v="Alvaro De Boja Carreras Amoros"/>
    <n v="17221"/>
    <d v="2021-06-15T00:00:00"/>
    <s v="Compañía Mundial de Seguros"/>
    <s v="BCH-100014334"/>
    <d v="2021-06-10T00:00:00"/>
    <d v="2021-06-15T00:00:00"/>
    <d v="2021-06-15T00:00:00"/>
    <d v="2021-07-15T00:00:00"/>
    <m/>
    <m/>
    <d v="2021-07-15T00:00:00"/>
    <n v="600000"/>
    <s v="Frank Ramos"/>
    <s v="tiene modificatorio, hasta el 31-12-2021"/>
    <s v="Administrativa"/>
    <s v="Lisandro Polania"/>
    <s v="Yurley Amaya Acosta"/>
    <s v="Edson Anzola "/>
    <s v="Frank Ramos"/>
    <s v="Yurley Amaya"/>
    <s v="Olga Salinas"/>
    <s v="Ivan Riaño"/>
    <n v="30"/>
    <m/>
  </r>
  <r>
    <m/>
    <x v="0"/>
    <x v="0"/>
    <n v="26"/>
    <x v="2"/>
    <s v="Curso Virtual Ova"/>
    <x v="0"/>
    <s v="Realización de un curso virtual denominado objeto virtual de aprendizaje (ova) con juegos virtuales de gamificacion en materia de prevención e inclusión"/>
    <n v="6821"/>
    <n v="85463211"/>
    <d v="2021-05-31T00:00:00"/>
    <x v="0"/>
    <n v="28"/>
    <s v="COMPAÑIA PEDAGOGICA SAS"/>
    <n v="47900000"/>
    <d v="2021-06-24T00:00:00"/>
    <n v="900616011"/>
    <s v="Ebelio Martínez Conde"/>
    <n v="19221"/>
    <d v="2021-06-25T00:00:00"/>
    <s v="Equidad Seguros "/>
    <s v="AA010006"/>
    <d v="2021-06-24T00:00:00"/>
    <d v="2021-06-28T00:00:00"/>
    <d v="2021-06-28T00:00:00"/>
    <d v="2021-10-29T00:00:00"/>
    <m/>
    <m/>
    <d v="2021-10-29T00:00:00"/>
    <n v="47900000"/>
    <s v="Liliam Jimenez"/>
    <m/>
    <s v="Misional"/>
    <s v="Elsa Patricia Morales Herrera"/>
    <s v="Yurley Amaya Acosta"/>
    <s v="Edson Anzola "/>
    <s v="Diana Gallego"/>
    <s v="Eliana Gómez"/>
    <s v="Enith Quiñones"/>
    <s v="Darnely Sned Cubides"/>
    <n v="123"/>
    <m/>
  </r>
  <r>
    <m/>
    <x v="0"/>
    <x v="0"/>
    <n v="27"/>
    <x v="2"/>
    <s v="Swicthes"/>
    <x v="0"/>
    <s v="Contratar el soporte de segundo nivel y la adquisición de la extensión de las garantías de fábrica de los equipos switches cisco de la DCRI"/>
    <n v="6621"/>
    <n v="48227900"/>
    <d v="2021-05-25T00:00:00"/>
    <x v="0"/>
    <n v="25"/>
    <s v="MCO GLOBAL S A S"/>
    <n v="47064576"/>
    <d v="2021-06-04T00:00:00"/>
    <n v="900749820"/>
    <s v="Miguel Artúro Sanchez"/>
    <n v="16921"/>
    <d v="2021-06-09T00:00:00"/>
    <s v="Seguros del Estado"/>
    <s v="11-44-101169062"/>
    <d v="2021-06-08T00:00:00"/>
    <d v="2021-06-08T00:00:00"/>
    <d v="2021-06-09T00:00:00"/>
    <d v="2021-12-31T00:00:00"/>
    <n v="6619525"/>
    <n v="151"/>
    <d v="2022-05-31T00:00:00"/>
    <n v="53684101"/>
    <s v="Ivan Camilo Riaño Valencia"/>
    <m/>
    <s v="Administrativa"/>
    <s v="Lisandro Polania"/>
    <s v="Yurley Amaya Acosta"/>
    <s v="Enith Quiñones"/>
    <s v="Alexis Cifuentes"/>
    <s v="Eliana Gómez"/>
    <s v="Gloria Gutiérrez"/>
    <s v="Reynel Gutierrez"/>
    <n v="205"/>
    <m/>
  </r>
  <r>
    <m/>
    <x v="0"/>
    <x v="0"/>
    <n v="28"/>
    <x v="2"/>
    <s v="Calderas Y Bombas"/>
    <x v="1"/>
    <s v="Contratar el servicio de mantenimiento preventivo y/o correctivo para calderas y bombas, lavado de tanques de almacenamiento de agua e inspección al sistema de bombeo de agua potable, agua caliente, lluvias, tratada, agua subterránea, y redes hidráulicas y red de gas natural de la DCRI"/>
    <n v="7021"/>
    <n v="0"/>
    <d v="2021-06-08T00:00:00"/>
    <x v="2"/>
    <n v="0"/>
    <s v="Desierto"/>
    <n v="0"/>
    <m/>
    <m/>
    <s v="Desierto"/>
    <m/>
    <m/>
    <s v="Desierto"/>
    <m/>
    <m/>
    <m/>
    <d v="1899-12-30T00:00:00"/>
    <m/>
    <m/>
    <m/>
    <d v="1899-12-30T00:00:00"/>
    <n v="0"/>
    <s v="Desierto"/>
    <m/>
    <s v="Administrativa"/>
    <s v="Lisandro Polania"/>
    <s v="Eliana Gómez"/>
    <s v="Edson Anzola "/>
    <s v="Edwin Moreno"/>
    <s v="Yurley Amaya"/>
    <s v="Gloria Gutiérrez"/>
    <s v="Daniel Fuentes"/>
    <n v="0"/>
    <m/>
  </r>
  <r>
    <m/>
    <x v="0"/>
    <x v="0"/>
    <n v="29"/>
    <x v="0"/>
    <s v="Mantenimiento Simulador De Vehiculo"/>
    <x v="0"/>
    <s v="Contratar el mantenimiento preventivo y correctivo para el simulador de vehículo liviano de la DCRI"/>
    <n v="7421"/>
    <n v="10710000"/>
    <d v="2021-06-15T00:00:00"/>
    <x v="0"/>
    <n v="30"/>
    <s v="E-TECH Solutions SAS"/>
    <n v="10710000"/>
    <d v="2021-06-29T00:00:00"/>
    <n v="800094574"/>
    <s v="Jairo Andres Leiva Murcia"/>
    <n v="19621"/>
    <d v="2021-06-30T00:00:00"/>
    <s v="Seguros del Estado"/>
    <s v="21-44-101353631"/>
    <d v="2021-06-29T00:00:00"/>
    <d v="2021-06-30T00:00:00"/>
    <d v="2021-06-30T00:00:00"/>
    <d v="2021-12-20T00:00:00"/>
    <m/>
    <m/>
    <d v="2021-12-20T00:00:00"/>
    <n v="10710000"/>
    <s v="Marlon Robles"/>
    <m/>
    <s v="Misional"/>
    <s v="Laura Gnecco Mendoza"/>
    <s v="Yurley Amaya Acosta"/>
    <s v="Edson Anzola "/>
    <s v="Arturo Vargas"/>
    <s v="Eliana Gómez"/>
    <s v="Enith Quiñones"/>
    <s v="Milena Rojas"/>
    <n v="173"/>
    <m/>
  </r>
  <r>
    <m/>
    <x v="0"/>
    <x v="0"/>
    <n v="30"/>
    <x v="0"/>
    <s v="In Body"/>
    <x v="0"/>
    <s v="Contratar el mantenimiento preventivo de los equipos INBODY 570 y equipo especializado para la recuperación de la DCRI"/>
    <n v="6921"/>
    <n v="1760000"/>
    <d v="2021-06-08T00:00:00"/>
    <x v="0"/>
    <n v="31"/>
    <s v="TLM Andina"/>
    <n v="1760000"/>
    <d v="2021-06-29T00:00:00"/>
    <n v="900493884"/>
    <s v="Jean Marc Van Hissenhoven"/>
    <n v="19721"/>
    <d v="2021-06-30T00:00:00"/>
    <s v="Seguros del Estado"/>
    <s v="17-44-101191485"/>
    <d v="2021-06-30T00:00:00"/>
    <d v="2021-07-01T00:00:00"/>
    <d v="2021-07-01T00:00:00"/>
    <d v="2021-07-30T00:00:00"/>
    <m/>
    <m/>
    <d v="2021-07-30T00:00:00"/>
    <n v="1760000"/>
    <s v="Carlos Andres Castaño"/>
    <s v="no"/>
    <s v="Misional"/>
    <s v="Laura Gnecco Mendoza"/>
    <s v="Eliana Gómez"/>
    <s v="Edson Anzola "/>
    <s v="Ana Luisa Ospina"/>
    <s v="Yurley Amaya"/>
    <s v="Enith Quiñones"/>
    <s v="Wilmer Velandia"/>
    <n v="29"/>
    <m/>
  </r>
  <r>
    <m/>
    <x v="0"/>
    <x v="0"/>
    <n v="121348"/>
    <x v="3"/>
    <s v="Certificación Puntos De Anclaje"/>
    <x v="0"/>
    <s v="Contratar la adquisición de la recertificación de puntos de anclaje, líneas de vida verticales y equipos para trabajo seguro en alturas, así como el certificado de calibración del detector de fugas para la DCRI"/>
    <n v="7221"/>
    <n v="5912943"/>
    <d v="2021-06-09T00:00:00"/>
    <x v="0"/>
    <n v="70585"/>
    <s v="Panamericana Librería y Papelería SA"/>
    <n v="5912943"/>
    <d v="2021-06-10T00:00:00"/>
    <n v="830037946"/>
    <s v=""/>
    <n v="17621"/>
    <d v="2021-06-16T00:00:00"/>
    <s v="No Aplica"/>
    <s v="No Aplica"/>
    <m/>
    <m/>
    <d v="2021-06-16T00:00:00"/>
    <d v="2021-07-31T00:00:00"/>
    <m/>
    <m/>
    <d v="2021-07-31T00:00:00"/>
    <n v="5912943"/>
    <s v="Yulith Novoa"/>
    <s v="no"/>
    <s v="Administrativa"/>
    <s v="Lisandro Polania"/>
    <s v="Eliana Gómez"/>
    <s v="Frank Ramos"/>
    <s v="Yulith Novoa"/>
    <s v="Eliana Gómez"/>
    <s v="Frank Ramos"/>
    <s v="Yulith Novoa"/>
    <n v="45"/>
    <m/>
  </r>
  <r>
    <m/>
    <x v="0"/>
    <x v="0"/>
    <n v="31"/>
    <x v="5"/>
    <s v="Servicio De Mensajeria"/>
    <x v="0"/>
    <s v="Contratar la prestación de servicio de correo electrónico y certificado, transporte, entrega y administración de correspondencia, envió de paquetes, documentos y demás envíos postales a nivel urbano, nacional e internacional en la modalidad de servicio que requiera la DCRI"/>
    <n v="7321"/>
    <n v="4500000"/>
    <d v="2021-06-15T00:00:00"/>
    <x v="0"/>
    <n v="29"/>
    <s v="Servicios Postales Nacionales S.A."/>
    <n v="4500000"/>
    <d v="2021-06-28T00:00:00"/>
    <n v="900062917"/>
    <s v="Carlos Ignacio De La Rosa Manotas"/>
    <n v="19521"/>
    <d v="2021-06-29T00:00:00"/>
    <s v="No Aplica"/>
    <m/>
    <m/>
    <m/>
    <d v="2021-06-29T00:00:00"/>
    <d v="2021-12-18T00:00:00"/>
    <m/>
    <m/>
    <d v="2021-12-18T00:00:00"/>
    <n v="4500000"/>
    <s v="Alvaro Quiroga"/>
    <m/>
    <s v="Administrativa"/>
    <s v="Lisandro Polania"/>
    <s v="Eliana Gómez"/>
    <s v="Enith Quiñones"/>
    <s v="Alvaro Quiroga"/>
    <s v="Yurley Amaya"/>
    <s v="Edson Anzola "/>
    <s v="Daniel Fuentes"/>
    <n v="172"/>
    <m/>
  </r>
  <r>
    <m/>
    <x v="0"/>
    <x v="0"/>
    <n v="32"/>
    <x v="2"/>
    <s v="Tableros Electricos"/>
    <x v="0"/>
    <s v="Contratar el mantenimiento preventivo y correctivo, así como inspección de los tableros eléctricos de transferencia, corrección de factor de potencia, red de distribución y planta eléctrica de emergencia del edificio donde funciona la DCRI"/>
    <n v="7521"/>
    <n v="18394868"/>
    <d v="2021-06-21T00:00:00"/>
    <x v="0"/>
    <n v="33"/>
    <s v="TECNOSOFT UPS SOCIEDAD ACCIONES SIMPLIFICADA - TECNOSOFT S.A."/>
    <n v="15038897"/>
    <d v="2021-07-15T00:00:00"/>
    <n v="830107783"/>
    <s v="Luis Hernando Rincón Sánchez"/>
    <n v="20221"/>
    <d v="2021-07-16T00:00:00"/>
    <s v="Compañía Mundial de Seguros"/>
    <s v="CBC-100029358_x000a_CBC-100003892"/>
    <d v="2021-07-15T00:00:00"/>
    <d v="2021-07-15T00:00:00"/>
    <d v="2021-07-16T00:00:00"/>
    <d v="2021-12-31T00:00:00"/>
    <n v="7519448"/>
    <n v="90"/>
    <d v="2022-03-31T00:00:00"/>
    <n v="22558345"/>
    <s v="Edwin Moreno"/>
    <m/>
    <s v="Administrativa"/>
    <s v="Lisandro Polania"/>
    <s v="Eliana Gómez"/>
    <s v="Frank Ramos"/>
    <s v="Edwin Moreno"/>
    <s v="Yurley Amaya"/>
    <s v="Edson Anzola "/>
    <s v="Cesar Ortega"/>
    <n v="168"/>
    <m/>
  </r>
  <r>
    <m/>
    <x v="0"/>
    <x v="0"/>
    <n v="33"/>
    <x v="2"/>
    <s v="Mantenimiento UPS"/>
    <x v="0"/>
    <s v="Contratar el mantenimiento preventivo y/o correctivo para los equipos de asistencia ininterrumpida - ups (uninterruptible power supply), de la DCRI"/>
    <n v="7621"/>
    <n v="13000000"/>
    <d v="2021-06-24T00:00:00"/>
    <x v="0"/>
    <n v="32"/>
    <s v="M&amp;M ENERGY SOLUTIONS SAS"/>
    <n v="9405971"/>
    <d v="2021-07-15T00:00:00"/>
    <n v="900556510"/>
    <s v="Milton Mosquera Gutierrez"/>
    <n v="20421"/>
    <d v="2021-07-16T00:00:00"/>
    <s v="Seguros del Estado"/>
    <s v="CSC - 100013403"/>
    <d v="2021-07-14T00:00:00"/>
    <d v="2021-07-19T00:00:00"/>
    <d v="2021-07-19T00:00:00"/>
    <d v="2021-12-18T00:00:00"/>
    <m/>
    <m/>
    <d v="2021-12-18T00:00:00"/>
    <n v="9405971"/>
    <s v="Luis Francisco Lara"/>
    <m/>
    <s v="Administrativa"/>
    <s v="Lisandro Polania"/>
    <s v="Eliana Gómez"/>
    <s v="Edson Anzola "/>
    <s v="Daniel Fuentes"/>
    <s v="Yurley Amaya"/>
    <s v="Olga Salinas"/>
    <s v="Reynel Gutierrez"/>
    <n v="152"/>
    <m/>
  </r>
  <r>
    <m/>
    <x v="0"/>
    <x v="0"/>
    <n v="34"/>
    <x v="2"/>
    <s v="Mantenimiento Simulador De Transmilenio"/>
    <x v="0"/>
    <s v="Mantenimiento preventivo y/o correctivo para dos simuladores de transporte urbano de la DCRI"/>
    <n v="7821"/>
    <n v="2500000"/>
    <d v="2021-07-01T00:00:00"/>
    <x v="0"/>
    <n v="34"/>
    <s v="MN INGENIERÍA INTEGRAL S.A.S"/>
    <n v="2209170"/>
    <d v="2021-07-15T00:00:00"/>
    <n v="900590590"/>
    <s v="Miguel Ángel Niño Torres"/>
    <n v="20321"/>
    <d v="2021-07-19T00:00:00"/>
    <s v="Compañía Mundial de Seguros"/>
    <s v="NB-100170611"/>
    <d v="2021-07-19T00:00:00"/>
    <d v="2021-07-21T00:00:00"/>
    <d v="2021-07-21T00:00:00"/>
    <d v="2021-08-20T00:00:00"/>
    <m/>
    <m/>
    <d v="2021-08-20T00:00:00"/>
    <n v="2209170"/>
    <s v="Eduar Galeano"/>
    <s v="SI"/>
    <s v="Misional"/>
    <s v="Laura Gnecco Mendoza"/>
    <s v="Eliana Gómez"/>
    <s v="Edson Anzola "/>
    <s v="Marlon Robles"/>
    <s v="Yurley Amaya"/>
    <s v="Gloria Gutiérrez"/>
    <s v="Juan Carlos Sierra"/>
    <n v="30"/>
    <m/>
  </r>
  <r>
    <m/>
    <x v="0"/>
    <x v="0"/>
    <n v="35"/>
    <x v="2"/>
    <s v="Mantenimiento Equipos De Gimnasio"/>
    <x v="1"/>
    <s v="CONTRATAR EL MANTENIMIENTO PREVENTIVO Y CORRECTIVO DE LOS EQUIPOS DEL GIMNASIO CUBIERTO Y DESCUBIERTO PARA LA "/>
    <n v="7921"/>
    <n v="11021280"/>
    <d v="2021-06-25T00:00:00"/>
    <x v="0"/>
    <n v="0"/>
    <s v="Desierto"/>
    <n v="0"/>
    <m/>
    <m/>
    <s v="Desierto"/>
    <m/>
    <m/>
    <s v="Desierto"/>
    <m/>
    <m/>
    <m/>
    <d v="1899-12-30T00:00:00"/>
    <m/>
    <m/>
    <m/>
    <d v="1899-12-30T00:00:00"/>
    <n v="0"/>
    <s v="Desierto"/>
    <m/>
    <s v="Administrativa"/>
    <s v="Frank Ramos Camargo"/>
    <s v="Eliana Gómez"/>
    <s v="Frank Ramos"/>
    <s v="Mauricio Capera"/>
    <s v="Yurley Amaya"/>
    <s v="Olga Salinas"/>
    <s v="Yeison Figueroa"/>
    <n v="0"/>
    <m/>
  </r>
  <r>
    <m/>
    <x v="0"/>
    <x v="0"/>
    <n v="36"/>
    <x v="2"/>
    <s v="Mantenimeinto De Aires Y Lavadoras"/>
    <x v="0"/>
    <s v="Contratar el mantenimiento preventivo y/o correctivo para los equipos de aire acondicionado, equipos de la ventilación mecánica y para los equipos de lavandería de la DCRI"/>
    <n v="8021"/>
    <n v="13800000"/>
    <d v="2021-07-29T00:00:00"/>
    <x v="0"/>
    <n v="36"/>
    <s v="Aristec SAS"/>
    <n v="7122291"/>
    <d v="2021-08-20T00:00:00"/>
    <n v="900935752"/>
    <s v="Jana Liliana Garzón Gonzalez"/>
    <n v="23921"/>
    <d v="2021-08-30T00:00:00"/>
    <s v="Seguros del Estado"/>
    <s v="33-44-10121688"/>
    <d v="2021-08-25T00:00:00"/>
    <d v="2021-09-01T00:00:00"/>
    <d v="2021-09-01T00:00:00"/>
    <d v="2021-12-31T00:00:00"/>
    <n v="3353686"/>
    <m/>
    <d v="2021-12-31T00:00:00"/>
    <n v="10475977"/>
    <s v="Daniel Zanguña"/>
    <m/>
    <s v="Administrativa"/>
    <s v="Frank Ramos Camargo"/>
    <s v="Eliana Gómez"/>
    <s v="Edson Anzola "/>
    <s v="Daniel Zanguña "/>
    <s v="Yurley Amaya"/>
    <s v="Carol Betancourt"/>
    <s v="Juan Esteban Peña"/>
    <n v="121"/>
    <m/>
  </r>
  <r>
    <m/>
    <x v="0"/>
    <x v="0"/>
    <n v="37"/>
    <x v="2"/>
    <s v="Seminario "/>
    <x v="0"/>
    <s v="ontratar con una institución de educación superior la realización del segundo congreso virtual internacional en salud mental y discapacidad para la DCRI"/>
    <n v="8121"/>
    <n v="52800000"/>
    <d v="2021-07-28T00:00:00"/>
    <x v="0"/>
    <n v="35"/>
    <s v="Corporación Universitaria Minuto De Dios - UNIMINUTO"/>
    <n v="45500000"/>
    <d v="2021-08-12T00:00:00"/>
    <n v="800116217"/>
    <s v="Harold De Jesús Castilla Devoz"/>
    <n v="8121"/>
    <d v="2021-07-29T00:00:00"/>
    <s v="Compañía Mundial de Seguros"/>
    <s v="CBC-100030029"/>
    <d v="2021-08-13T00:00:00"/>
    <d v="2021-08-17T00:00:00"/>
    <d v="2021-08-17T00:00:00"/>
    <d v="2021-09-22T00:00:00"/>
    <m/>
    <m/>
    <d v="2021-09-22T00:00:00"/>
    <n v="45500000"/>
    <s v="Diana Gallego"/>
    <m/>
    <s v="Misional"/>
    <s v="Laura Gnecco Mendoza"/>
    <s v="Eliana Gómez"/>
    <s v="Edson Anzola "/>
    <s v="Darnely Sned Cubides"/>
    <s v="Yurley Amaya"/>
    <s v="Stefany Vieda"/>
    <s v="Liliam Marcela Jimenez"/>
    <n v="36"/>
    <m/>
  </r>
  <r>
    <m/>
    <x v="0"/>
    <x v="0"/>
    <n v="38"/>
    <x v="2"/>
    <s v="Calderas Y Bombas"/>
    <x v="0"/>
    <s v="Contratar el servicio de mantenimiento preventivo y/o correctivo para calderas y bombas, lavado de tanques de almacenamiento de agua e inspección al sistema de bombeo de agua potable, agua caliente, lluvias, tratada, agua subterránea, y redes hidráulicas y red de gas natural de la DCRI"/>
    <n v="7021"/>
    <n v="65135544"/>
    <d v="2021-06-08T00:00:00"/>
    <x v="0"/>
    <n v="37"/>
    <s v="INGYEMEL PROFESIONALES J&amp;H S.A.S"/>
    <n v="38400000"/>
    <d v="2021-08-27T00:00:00"/>
    <n v="901147649"/>
    <s v="Yudy Jimena Gaitan Guaje"/>
    <n v="24221"/>
    <d v="2021-08-30T00:00:00"/>
    <s v="Compañía Mundial de Seguros"/>
    <s v="CBC-100030336_x000a_CBC-100004103"/>
    <d v="2021-08-26T00:00:00"/>
    <d v="2021-09-01T00:00:00"/>
    <d v="2021-09-01T00:00:00"/>
    <d v="2021-12-31T00:00:00"/>
    <n v="19200000"/>
    <n v="90"/>
    <d v="2022-03-31T00:00:00"/>
    <n v="57600000"/>
    <s v="Edwin Moreno"/>
    <m/>
    <s v="Administrativa"/>
    <s v="Lisandro Polania"/>
    <s v="Eliana Gómez"/>
    <s v="Edson Anzola "/>
    <s v="Edwin Moreno"/>
    <s v="Yurley Amaya"/>
    <s v="Gloria Gutiérrez"/>
    <s v="Daniel Fuentes"/>
    <n v="121"/>
    <m/>
  </r>
  <r>
    <m/>
    <x v="0"/>
    <x v="0"/>
    <n v="129335"/>
    <x v="3"/>
    <s v="Jardineria"/>
    <x v="0"/>
    <s v="Insumos y herramientas para el taller de plantas ornamentales para el grupo de programas misionales de la DCRI"/>
    <n v="8221"/>
    <n v="17093897"/>
    <d v="2021-08-04T00:00:00"/>
    <x v="1"/>
    <n v="73921"/>
    <s v="Ferricentro"/>
    <n v="17093897"/>
    <d v="2021-08-06T00:00:00"/>
    <n v="800237412"/>
    <s v="Yeferson Camilo Calderón Ramos"/>
    <n v="22121"/>
    <d v="2021-08-06T00:00:00"/>
    <m/>
    <m/>
    <m/>
    <m/>
    <d v="2021-08-06T00:00:00"/>
    <d v="2021-08-31T00:00:00"/>
    <m/>
    <m/>
    <d v="2021-08-31T00:00:00"/>
    <n v="17093897"/>
    <s v="Cindy Viasus"/>
    <s v="no"/>
    <s v="Misional"/>
    <s v="Laura Gnecco Mendoza"/>
    <s v="Yurley Amaya Acosta"/>
    <s v="Edson Anzola "/>
    <s v="Dary Luz Lara"/>
    <s v="Yurley Amaya"/>
    <s v="Edson Anzola "/>
    <s v="Dary Luz Lara"/>
    <n v="25"/>
    <m/>
  </r>
  <r>
    <m/>
    <x v="0"/>
    <x v="0"/>
    <n v="39"/>
    <x v="1"/>
    <s v="Fachada"/>
    <x v="1"/>
    <s v="Contratar el mantenimiento preventivo y correctivo de las fachadas de las instalaciones de la DCRI"/>
    <n v="8321"/>
    <n v="250000000"/>
    <d v="2021-08-17T00:00:00"/>
    <x v="0"/>
    <n v="0"/>
    <s v="Desierto"/>
    <n v="0"/>
    <m/>
    <m/>
    <s v="Desierto"/>
    <m/>
    <m/>
    <s v="Desierto"/>
    <m/>
    <m/>
    <m/>
    <d v="1899-12-30T00:00:00"/>
    <m/>
    <m/>
    <m/>
    <d v="1899-12-30T00:00:00"/>
    <n v="0"/>
    <s v="Desierto"/>
    <m/>
    <s v="Administrativa"/>
    <s v="Frank Ramos Camargo"/>
    <s v="Yurley Amaya Acosta"/>
    <s v="Edson Anzola "/>
    <s v="Edwin Moreno"/>
    <s v="Eliana Gómez"/>
    <s v="Carol Betancourt"/>
    <s v="Cesar Ortega"/>
    <n v="0"/>
    <m/>
  </r>
  <r>
    <m/>
    <x v="0"/>
    <x v="0"/>
    <n v="40"/>
    <x v="2"/>
    <s v="Mantenimiento De Cocina"/>
    <x v="0"/>
    <s v="Contratar el servicio de mantenimiento preventivo y correctivo de los equipos de la cocina de la DCRI"/>
    <n v="8421"/>
    <n v="8533100"/>
    <d v="2021-08-19T00:00:00"/>
    <x v="0"/>
    <n v="39"/>
    <s v="GLOBAL SERVICE MEDICAL SAS"/>
    <n v="5819500"/>
    <d v="2021-09-01T00:00:00"/>
    <n v="900938870"/>
    <s v="Maria Del Pilar Martinez Martinez"/>
    <n v="24321"/>
    <d v="2021-09-02T00:00:00"/>
    <s v="Compañía Mundial de Seguros"/>
    <s v="NB-100176638_x000a_NB-100037827"/>
    <d v="2021-09-07T00:00:00"/>
    <d v="2021-09-10T00:00:00"/>
    <d v="2021-09-10T00:00:00"/>
    <d v="2021-11-30T00:00:00"/>
    <n v="2500000"/>
    <m/>
    <d v="2021-11-30T00:00:00"/>
    <n v="8319500"/>
    <s v="Juan Esteban Peña Polania"/>
    <m/>
    <s v="Administrativa"/>
    <s v="Lisandro Polania"/>
    <s v="Yurley Amaya Acosta"/>
    <s v="Edson Anzola "/>
    <s v="Juan Esteban Peña Polania"/>
    <s v="Eliana Gómez"/>
    <s v="Stefany Vieda"/>
    <s v="Daniel Fuentes"/>
    <n v="81"/>
    <m/>
  </r>
  <r>
    <m/>
    <x v="0"/>
    <x v="0"/>
    <n v="41"/>
    <x v="0"/>
    <s v="Sistemas Verticales"/>
    <x v="0"/>
    <s v="Contratar la revisión y mantenimiento de los siete (7) sistemas de evacuación vertical instalados en la DCRI"/>
    <n v="8521"/>
    <n v="7254240"/>
    <d v="2021-08-25T00:00:00"/>
    <x v="0"/>
    <n v="40"/>
    <s v="BILLEP SEGURIDAD SAS "/>
    <n v="7254240"/>
    <d v="2021-09-10T00:00:00"/>
    <n v="900159576"/>
    <s v="Monika Billep"/>
    <n v="25321"/>
    <d v="2021-09-22T00:00:00"/>
    <s v="Seguros del Estado"/>
    <s v="11-46-101022486_x000a_RC 11-54-101001287"/>
    <d v="2021-09-15T00:00:00"/>
    <d v="2021-09-17T00:00:00"/>
    <d v="2021-09-22T00:00:00"/>
    <d v="2021-12-11T00:00:00"/>
    <m/>
    <m/>
    <d v="2021-12-11T00:00:00"/>
    <n v="7254240"/>
    <s v="Yulith Novoa"/>
    <m/>
    <s v="Administrativa"/>
    <s v="Lisandro Polania"/>
    <s v="Eliana Gómez"/>
    <s v="Edson Anzola "/>
    <s v="Yulith Novoa"/>
    <s v="Yurley Amaya"/>
    <s v="Enith Quiñones"/>
    <s v="Gilberto Cañizales"/>
    <n v="80"/>
    <m/>
  </r>
  <r>
    <m/>
    <x v="0"/>
    <x v="0"/>
    <n v="42"/>
    <x v="0"/>
    <s v="Carrera De Los Heroes"/>
    <x v="0"/>
    <s v="Contratar la prestación de servicios y apoyo a la gestión para que los usuarios y funcionarios de la DCRI"/>
    <n v="8621"/>
    <n v="850000"/>
    <d v="2021-08-25T00:00:00"/>
    <x v="0"/>
    <n v="38"/>
    <s v="Corporación General Gustavo Matamoros D Costa"/>
    <n v="850000"/>
    <d v="2021-08-27T00:00:00"/>
    <n v="860533835"/>
    <s v="Pedro Vidal"/>
    <n v="24121"/>
    <d v="2021-08-27T00:00:00"/>
    <s v="No Aplica"/>
    <m/>
    <m/>
    <m/>
    <d v="2021-08-27T00:00:00"/>
    <d v="2021-08-31T00:00:00"/>
    <m/>
    <m/>
    <d v="2021-08-31T00:00:00"/>
    <n v="850000"/>
    <s v="Leidy Gualdron"/>
    <s v="SI"/>
    <s v="Misional"/>
    <s v="Laura Gnecco Mendoza"/>
    <s v="Yurley Amaya Acosta"/>
    <s v="Edson Anzola "/>
    <s v="Diana Fajardo"/>
    <s v="Juan Camilo Chaux"/>
    <s v="Enith Quiñones"/>
    <s v="Rodrigo Vargas"/>
    <n v="4"/>
    <m/>
  </r>
  <r>
    <m/>
    <x v="0"/>
    <x v="0"/>
    <n v="43"/>
    <x v="2"/>
    <s v="Mantenimiento De Extintores"/>
    <x v="0"/>
    <s v="Contratar el servicio de inspección, revisión, mantenimiento y recarga de los extintores en la DCRI"/>
    <n v="8721"/>
    <n v="4718898"/>
    <d v="2021-09-03T00:00:00"/>
    <x v="0"/>
    <n v="41"/>
    <s v="Uniproductos SAS"/>
    <n v="3605200"/>
    <d v="2021-09-15T00:00:00"/>
    <n v="800200439"/>
    <s v="Oscar Andres Sanchez"/>
    <n v="25921"/>
    <d v="2021-09-15T00:00:00"/>
    <s v="Seguros del Estado"/>
    <s v="21-44-101361151"/>
    <d v="2021-09-16T00:00:00"/>
    <d v="2021-09-27T00:00:00"/>
    <d v="2021-09-27T00:00:00"/>
    <d v="2021-10-31T00:00:00"/>
    <m/>
    <m/>
    <d v="2021-10-31T00:00:00"/>
    <n v="3605200"/>
    <s v="Yulith Novoa"/>
    <m/>
    <s v="Administrativa"/>
    <s v="Lisandro Polania"/>
    <s v="Yurley Amaya Acosta"/>
    <s v="Edson Anzola "/>
    <s v="Yulith Novoa"/>
    <s v="Eliana Gómez"/>
    <s v="Enith Quiñones"/>
    <s v="Deyvis Rodriguez"/>
    <n v="34"/>
    <m/>
  </r>
  <r>
    <m/>
    <x v="0"/>
    <x v="0"/>
    <n v="44"/>
    <x v="2"/>
    <s v="Mantenimiento Chatanuga"/>
    <x v="0"/>
    <s v="Contratar los servicios de mantenimiento preventivo de los equipos terapéuticos marca CHATTANOOGA para la DCRI"/>
    <n v="8821"/>
    <n v="1541700"/>
    <d v="2021-09-10T00:00:00"/>
    <x v="0"/>
    <n v="42"/>
    <s v="Fisiomedica SAS"/>
    <n v="1542170"/>
    <d v="2021-09-27T00:00:00"/>
    <n v="890317851"/>
    <s v="Angela Maria Vernaza Pizarro"/>
    <n v="27621"/>
    <d v="2021-09-28T00:00:00"/>
    <s v="Seguros del Estado"/>
    <s v="18-44-101078139"/>
    <d v="2021-09-24T00:00:00"/>
    <d v="2021-09-29T00:00:00"/>
    <d v="2021-09-29T00:00:00"/>
    <d v="2021-10-30T00:00:00"/>
    <m/>
    <m/>
    <d v="2021-10-30T00:00:00"/>
    <n v="1542170"/>
    <s v="Ana Luisa Ospina"/>
    <m/>
    <s v="Misional"/>
    <s v="Laura Gnecco Mendoza"/>
    <s v="Yurley Amaya Acosta"/>
    <s v="Edson Anzola "/>
    <s v="Wilmer Velandia"/>
    <s v="Eliana Gómez"/>
    <s v="Enith Quiñones"/>
    <s v="Claudia Rodriguez"/>
    <n v="31"/>
    <m/>
  </r>
  <r>
    <m/>
    <x v="0"/>
    <x v="0"/>
    <n v="45"/>
    <x v="2"/>
    <s v="Adquisición De Equipo Biomedico"/>
    <x v="0"/>
    <s v="Adquisición, instalación y puesta en funcionamiento de equipos de medición especializada de composición corporal y de fuerza muscular para el programa de actividad física de la DCRI"/>
    <n v="8921"/>
    <n v="53162891"/>
    <d v="2021-10-08T00:00:00"/>
    <x v="1"/>
    <n v="43"/>
    <s v="SYCO Ingenieria SAS"/>
    <n v="53162891"/>
    <d v="2021-10-11T00:00:00"/>
    <n v="900687434"/>
    <s v="Julio Cesar Ramirez Herrera"/>
    <n v="29121"/>
    <d v="2021-10-12T00:00:00"/>
    <s v="Seguros Bolivar"/>
    <s v="1505002798801"/>
    <d v="2021-10-12T00:00:00"/>
    <d v="2021-10-15T00:00:00"/>
    <d v="2021-10-15T00:00:00"/>
    <d v="2021-11-30T00:00:00"/>
    <m/>
    <m/>
    <d v="2021-11-30T00:00:00"/>
    <n v="53162891"/>
    <s v="Carlos Andres Castaño"/>
    <m/>
    <s v="Misional"/>
    <s v="Laura Gnecco Mendoza"/>
    <s v="Eliana Gómez"/>
    <s v="Edson Anzola "/>
    <s v="Ana Luisa Ospina"/>
    <s v="Yurley Amaya"/>
    <s v="Enith Quiñones"/>
    <s v="Jose Luis Garcia"/>
    <n v="46"/>
    <m/>
  </r>
  <r>
    <m/>
    <x v="0"/>
    <x v="0"/>
    <n v="46"/>
    <x v="2"/>
    <s v="Mantenimiento Equipos De Gimnasio"/>
    <x v="0"/>
    <s v="Contratar el mantenimiento preventivo y correctivo de los equipos del gimnasio cubierto y descubierto para la DCRI - GRUPO N° 1: Mantenimiento preventivo y correctivo de los equipos del gimnasio cubierto marca PRECOR"/>
    <n v="7921"/>
    <n v="16000000"/>
    <d v="2021-07-01T00:00:00"/>
    <x v="0"/>
    <n v="44"/>
    <s v="SITO Comercial SAS"/>
    <n v="7372500"/>
    <d v="2021-10-25T00:00:00"/>
    <n v="800106621"/>
    <s v="Maria Beatriz Vergara Vergara"/>
    <n v="30621"/>
    <d v="2021-11-05T00:00:00"/>
    <s v="Compañía Mundial de Seguros"/>
    <s v="NB-100181992"/>
    <d v="2021-11-23T00:00:00"/>
    <d v="2021-12-02T00:00:00"/>
    <d v="2021-12-02T00:00:00"/>
    <d v="2021-12-20T00:00:00"/>
    <n v="3011440"/>
    <m/>
    <d v="2021-12-20T00:00:00"/>
    <n v="10383940"/>
    <s v="Carlos Andres Castaño"/>
    <m/>
    <s v="Misional"/>
    <s v="Laura Gnecco Mendoza"/>
    <s v="Eliana Gómez"/>
    <s v="Edson Anzola "/>
    <s v="Mauricio Capera"/>
    <s v="Yurley Amaya"/>
    <s v="Olga Salinas"/>
    <s v="Jeison Figueroa"/>
    <n v="18"/>
    <m/>
  </r>
  <r>
    <m/>
    <x v="0"/>
    <x v="0"/>
    <n v="46"/>
    <x v="2"/>
    <s v="Mantenimiento Equipos De Gimnasio"/>
    <x v="1"/>
    <s v="Contratar el mantenimiento preventivo y correctivo de los equipos del gimnasio cubierto y descubierto para la DCRI - GRUPO N° 2: Mantenimiento general de los equipos del gimnasio descubiertos"/>
    <n v="7921"/>
    <n v="0"/>
    <d v="2021-07-01T00:00:00"/>
    <x v="0"/>
    <m/>
    <m/>
    <m/>
    <m/>
    <m/>
    <s v=""/>
    <m/>
    <m/>
    <m/>
    <m/>
    <m/>
    <m/>
    <d v="1899-12-30T00:00:00"/>
    <m/>
    <m/>
    <m/>
    <d v="1899-12-30T00:00:00"/>
    <n v="0"/>
    <m/>
    <m/>
    <s v="Misional"/>
    <s v="Laura Gnecco Mendoza"/>
    <s v="Eliana Gómez"/>
    <s v="Edson Anzola "/>
    <s v="Mauricio Capera"/>
    <s v="Yurley Amaya"/>
    <s v="Olga Salinas"/>
    <s v="Jeison Figueroa"/>
    <n v="0"/>
    <m/>
  </r>
  <r>
    <m/>
    <x v="0"/>
    <x v="0"/>
    <n v="47"/>
    <x v="2"/>
    <s v="Certificado Muro De Escalar"/>
    <x v="1"/>
    <m/>
    <m/>
    <m/>
    <d v="2021-11-01T00:00:00"/>
    <x v="0"/>
    <m/>
    <m/>
    <m/>
    <m/>
    <m/>
    <s v=""/>
    <m/>
    <m/>
    <m/>
    <m/>
    <m/>
    <m/>
    <d v="1899-12-30T00:00:00"/>
    <m/>
    <m/>
    <m/>
    <d v="1899-12-30T00:00:00"/>
    <n v="0"/>
    <m/>
    <m/>
    <s v="Misional"/>
    <s v="Laura Gnecco Mendoza"/>
    <s v="Yurley Amaya Acosta"/>
    <s v="Edson Anzola "/>
    <s v="Mauricio Capera"/>
    <s v="Eliana Gómez"/>
    <s v="Olga Salinas"/>
    <s v="Wilmer Velandia"/>
    <n v="0"/>
    <m/>
  </r>
  <r>
    <m/>
    <x v="0"/>
    <x v="0"/>
    <n v="131327"/>
    <x v="3"/>
    <s v="Necesidades Tecnologicas"/>
    <x v="0"/>
    <s v="Adquirir elementos tecnológicos para las diferentes áreas de la DCRI"/>
    <n v="9021"/>
    <n v="18941091"/>
    <d v="2021-09-22T00:00:00"/>
    <x v="1"/>
    <n v="76798"/>
    <s v="Colombiana de Comercio SA Y/O Alkosto SA."/>
    <n v="4007900"/>
    <d v="2021-09-29T00:00:00"/>
    <n v="890900943"/>
    <s v=""/>
    <n v="28021"/>
    <d v="2021-09-30T00:00:00"/>
    <m/>
    <m/>
    <m/>
    <m/>
    <d v="2021-09-30T00:00:00"/>
    <d v="2021-11-30T00:00:00"/>
    <n v="-4007900"/>
    <n v="15"/>
    <d v="2021-12-15T00:00:00"/>
    <n v="0"/>
    <s v="Ivan Camilo Riaño Valencia"/>
    <m/>
    <s v="Administrativa"/>
    <s v="Lisandro Polania"/>
    <s v="Yurley Amaya Acosta"/>
    <s v="Edson Anzola "/>
    <s v="Ivan Riaño"/>
    <s v="Yurley Amaya"/>
    <s v="Edson Anzola "/>
    <s v="Ivan Riaño"/>
    <n v="61"/>
    <m/>
  </r>
  <r>
    <m/>
    <x v="0"/>
    <x v="0"/>
    <n v="131327"/>
    <x v="3"/>
    <s v="Necesidades Tecnologicas"/>
    <x v="0"/>
    <s v="Adquirir elementos tecnológicos para las diferentes áreas de la DCRI"/>
    <n v="9021"/>
    <n v="0"/>
    <d v="2021-09-22T00:00:00"/>
    <x v="1"/>
    <n v="76797"/>
    <s v="Panamericana Librería y Papelería SA"/>
    <n v="14933191"/>
    <d v="2021-09-29T00:00:00"/>
    <n v="830037946"/>
    <s v=""/>
    <n v="27921"/>
    <d v="2021-09-30T00:00:00"/>
    <m/>
    <m/>
    <m/>
    <m/>
    <d v="2021-09-30T00:00:00"/>
    <d v="2021-11-30T00:00:00"/>
    <n v="-146370"/>
    <m/>
    <d v="2021-11-30T00:00:00"/>
    <n v="14786821"/>
    <s v="Ivan Camilo Riaño Valencia"/>
    <m/>
    <s v="Administrativa"/>
    <s v="Lisandro Polania"/>
    <s v="Yurley Amaya Acosta"/>
    <s v="Edson Anzola "/>
    <s v="Ivan Riaño"/>
    <s v="Yurley Amaya"/>
    <s v="Edson Anzola "/>
    <s v="Ivan Riaño"/>
    <n v="61"/>
    <m/>
  </r>
  <r>
    <m/>
    <x v="0"/>
    <x v="0"/>
    <n v="48"/>
    <x v="2"/>
    <s v="Mantenimento Paneles Interactivos"/>
    <x v="1"/>
    <s v="Contratar los servicios de mantenimiento preventivo de los paneles interactivos de la DCRI"/>
    <n v="9221"/>
    <n v="0"/>
    <d v="2021-10-06T00:00:00"/>
    <x v="0"/>
    <n v="0"/>
    <s v="Desierto"/>
    <n v="0"/>
    <m/>
    <m/>
    <s v="Desierto"/>
    <m/>
    <m/>
    <s v="Desierto"/>
    <m/>
    <m/>
    <m/>
    <d v="1899-12-30T00:00:00"/>
    <m/>
    <m/>
    <m/>
    <d v="1899-12-30T00:00:00"/>
    <n v="0"/>
    <s v="Desierto"/>
    <m/>
    <s v="Misional"/>
    <s v="Laura Gnecco Mendoza"/>
    <s v="Eliana Gómez"/>
    <s v="Edson Anzola "/>
    <s v="Claudia Rodriguez"/>
    <s v="Eliana Gómez"/>
    <s v="Edson Anzola "/>
    <s v="Claudia Rodriguez"/>
    <n v="0"/>
    <m/>
  </r>
  <r>
    <m/>
    <x v="0"/>
    <x v="0"/>
    <n v="49"/>
    <x v="2"/>
    <s v="Lenguaje Claro"/>
    <x v="0"/>
    <s v="Contratar la realización de un curso teórico práctico virtual cuyo tema sea la implementación del lenguaje inclusivo como fortaleza de las comunicaciones en la integración social de las personas con discapacidad"/>
    <n v="9321"/>
    <n v="55500000"/>
    <d v="2021-10-08T00:00:00"/>
    <x v="0"/>
    <n v="46"/>
    <s v="Universidad De La Sabana"/>
    <n v="47000000"/>
    <d v="2021-11-02T00:00:00"/>
    <n v="860075558"/>
    <s v="Angélica María Alarcón Basto"/>
    <n v="31021"/>
    <d v="2021-11-03T00:00:00"/>
    <s v="Seguros del Estado"/>
    <s v="21-44-101365839"/>
    <d v="2021-11-02T00:00:00"/>
    <d v="2021-11-04T00:00:00"/>
    <d v="2021-11-04T00:00:00"/>
    <d v="2021-11-30T00:00:00"/>
    <m/>
    <m/>
    <d v="2021-11-30T00:00:00"/>
    <n v="47000000"/>
    <s v="Liliam Jimenez"/>
    <m/>
    <s v="Administrativa"/>
    <s v="Lisandro Polania"/>
    <s v="Eliana Gómez"/>
    <s v="Edson Anzola "/>
    <s v="Diana Gallego"/>
    <s v="Yurley Amaya"/>
    <s v="Frank Ramos"/>
    <s v="Diana Gallego"/>
    <n v="26"/>
    <m/>
  </r>
  <r>
    <m/>
    <x v="0"/>
    <x v="0"/>
    <n v="50"/>
    <x v="0"/>
    <s v="Mantenimiento De Gruas"/>
    <x v="0"/>
    <s v="Contratar los servicios de mantenimiento preventivo de los equipos grúas de elevación y transporte e ingreso a la piscina DIGI PROJECT para la DCRI"/>
    <n v="9421"/>
    <n v="5950000"/>
    <d v="2021-10-12T00:00:00"/>
    <x v="0"/>
    <n v="45"/>
    <s v="SYCO Ingenieria SAS"/>
    <n v="5950000"/>
    <d v="2021-10-25T00:00:00"/>
    <n v="900687434"/>
    <s v="Julio Cesar Ramirez Herrera"/>
    <n v="30721"/>
    <d v="2021-10-25T00:00:00"/>
    <s v="Aseguradora Solidaria de Colombia"/>
    <s v="340 47 994000040644"/>
    <d v="2021-10-27T00:00:00"/>
    <d v="2021-10-29T00:00:00"/>
    <d v="2021-10-29T00:00:00"/>
    <d v="2021-11-15T00:00:00"/>
    <m/>
    <m/>
    <d v="2021-11-15T00:00:00"/>
    <n v="5950000"/>
    <s v="Wilmer Velandia Rios"/>
    <m/>
    <s v="Misional"/>
    <s v="Laura Gnecco Mendoza"/>
    <s v="Yurley Amaya Acosta"/>
    <s v="Edson Anzola "/>
    <s v="Sandra Duarte"/>
    <s v="Eliana Gómez"/>
    <s v="Gloria Gutiérrez"/>
    <s v="Ana Luisa Ospina"/>
    <n v="17"/>
    <m/>
  </r>
  <r>
    <m/>
    <x v="0"/>
    <x v="0"/>
    <n v="51"/>
    <x v="1"/>
    <s v="Fachada Ii"/>
    <x v="0"/>
    <s v="Contratar el mantenimiento preventivo y correctivo de las fachadas de las instalaciones de la DCRI"/>
    <n v="8321"/>
    <n v="250000000"/>
    <d v="2021-08-17T00:00:00"/>
    <x v="0"/>
    <n v="47"/>
    <s v="Consorcio J4"/>
    <n v="245649438.59999999"/>
    <d v="2021-11-11T00:00:00"/>
    <n v="900850016"/>
    <s v="Camilo Gonzáles Garcia"/>
    <n v="31621"/>
    <d v="2021-11-11T00:00:00"/>
    <s v="Compañía Mundial de Seguros"/>
    <s v="CBC - 100004503"/>
    <d v="2021-11-12T00:00:00"/>
    <d v="2021-11-16T00:00:00"/>
    <d v="2021-11-16T00:00:00"/>
    <d v="2021-12-31T00:00:00"/>
    <m/>
    <m/>
    <d v="2021-12-31T00:00:00"/>
    <n v="245649438.59999999"/>
    <s v="Edwin Moreno"/>
    <m/>
    <s v="Administrativa"/>
    <s v="Lisandro Polania"/>
    <s v="Yurley Amaya Acosta"/>
    <s v="Edson Anzola "/>
    <s v="Edwin Moreno"/>
    <s v="Eliana Gómez"/>
    <s v="Enith Quiñones"/>
    <s v="Cesar Ortega"/>
    <n v="45"/>
    <m/>
  </r>
  <r>
    <m/>
    <x v="0"/>
    <x v="0"/>
    <n v="120931"/>
    <x v="4"/>
    <s v="Conectividad"/>
    <x v="0"/>
    <s v="Contratar el servicio de conectividad el cual incluye conectividad terrestre, gestión de seguridad, servicios complementarios, análisis, diseño, instalación, puesta en funcionamiento y soporte, con destino a la DCRI"/>
    <n v="5421"/>
    <n v="276030080.69"/>
    <d v="2021-04-12T00:00:00"/>
    <x v="0"/>
    <n v="68094"/>
    <s v="Media Commerce Partners SAS"/>
    <n v="46648161.840000004"/>
    <d v="2021-04-28T00:00:00"/>
    <n v="819006966"/>
    <s v="Johana Maria Diaz Berrio"/>
    <n v="13221"/>
    <d v="2021-04-29T00:00:00"/>
    <m/>
    <m/>
    <m/>
    <m/>
    <d v="2021-04-29T00:00:00"/>
    <d v="2021-12-31T00:00:00"/>
    <n v="23324080"/>
    <n v="120"/>
    <d v="2022-04-30T00:00:00"/>
    <n v="69972241.840000004"/>
    <s v="Reynel Gutierrez"/>
    <m/>
    <s v="Administrativa"/>
    <s v="Lisandro Polania"/>
    <s v="Yurley Amaya Acosta"/>
    <s v="Enith Quiñones"/>
    <s v="Alexis Cifuentes"/>
    <s v="Yurley Amaya Acosta"/>
    <s v="Enith Quiñones"/>
    <s v="Alexis Cifuentes"/>
    <n v="246"/>
    <m/>
  </r>
  <r>
    <m/>
    <x v="0"/>
    <x v="0"/>
    <n v="9621"/>
    <x v="4"/>
    <s v="Mobiliario"/>
    <x v="0"/>
    <s v="Adquisición de mobiliario de oficina y sala de juntas, con destino a la DCRI"/>
    <n v="9621"/>
    <n v="89916638"/>
    <d v="2021-11-12T00:00:00"/>
    <x v="1"/>
    <n v="79669"/>
    <s v="Panamericana Librería y Papelería SA"/>
    <n v="89916638"/>
    <d v="2021-11-12T00:00:00"/>
    <n v="830037946"/>
    <s v=""/>
    <n v="31821"/>
    <d v="2021-11-16T00:00:00"/>
    <m/>
    <m/>
    <m/>
    <m/>
    <d v="2021-11-16T00:00:00"/>
    <d v="2021-12-31T00:00:00"/>
    <m/>
    <m/>
    <d v="2021-12-31T00:00:00"/>
    <n v="89916638"/>
    <s v="Edwin Moreno"/>
    <m/>
    <s v="Administrativa"/>
    <s v="Lisandro Polania"/>
    <s v="Yurley Amaya Acosta"/>
    <s v="Edson Anzola "/>
    <s v="Cesar Orteda"/>
    <s v="Yurley Amaya Acosta"/>
    <s v="Edson Anzola "/>
    <s v="Cesar Orteda"/>
    <n v="45"/>
    <m/>
  </r>
  <r>
    <m/>
    <x v="0"/>
    <x v="0"/>
    <n v="131266"/>
    <x v="4"/>
    <s v="Mantenimeinto De Vehiculos"/>
    <x v="0"/>
    <s v="Adquisición de (i) servicio de mantenimiento preventivo y correctivo incluidas autopartes y mano de obra; y (ii) adquisición de autopartes número CCE-286-AMP-2020"/>
    <n v="5721"/>
    <n v="10000000"/>
    <d v="2021-04-22T00:00:00"/>
    <x v="0"/>
    <n v="73889"/>
    <s v="AUTOINVERCOL SA"/>
    <n v="10000000"/>
    <d v="2021-08-06T00:00:00"/>
    <n v="800020006"/>
    <s v="Giovanni Espitia Melo"/>
    <n v="22321"/>
    <d v="2021-08-11T00:00:00"/>
    <m/>
    <m/>
    <m/>
    <m/>
    <d v="2021-08-11T00:00:00"/>
    <d v="2021-12-31T00:00:00"/>
    <n v="5000000"/>
    <n v="120"/>
    <d v="2022-04-30T00:00:00"/>
    <n v="15000000"/>
    <s v="Deivis Rodriguez"/>
    <m/>
    <s v="Administrativa"/>
    <s v="Lisandro Polania"/>
    <s v="Eliana Gómez"/>
    <s v="Edson Anzola "/>
    <s v="Deivis Rodriguez"/>
    <s v="Eliana Gómez"/>
    <s v="Edson Anzola "/>
    <s v="Deivis Rodriguez"/>
    <n v="142"/>
    <m/>
  </r>
  <r>
    <m/>
    <x v="0"/>
    <x v="0"/>
    <n v="52"/>
    <x v="2"/>
    <s v="Insonorización"/>
    <x v="0"/>
    <s v="Contratar los estudios y diseños para la insonorización, tratamiento acústico y electrónica acústica del aula de música de la DCRI"/>
    <n v="10021"/>
    <n v="26775000"/>
    <d v="2021-11-22T00:00:00"/>
    <x v="0"/>
    <n v="48"/>
    <s v="OLARTE &amp; ASOCIADOS S.A.S"/>
    <n v="15000000"/>
    <d v="2021-12-01T00:00:00"/>
    <n v="900841507"/>
    <s v="Leandro Olarte Navarro"/>
    <n v="34321"/>
    <d v="2021-12-02T00:00:00"/>
    <s v="Compañía Mundial de Seguros"/>
    <s v="CBC-100032525"/>
    <s v="30/11/2021"/>
    <d v="2021-12-02T00:00:00"/>
    <d v="2021-12-02T00:00:00"/>
    <d v="2021-12-20T00:00:00"/>
    <m/>
    <m/>
    <d v="2021-12-20T00:00:00"/>
    <n v="15000000"/>
    <s v="Eduar Galeano"/>
    <m/>
    <s v="Misional"/>
    <s v="Lisandro Polania"/>
    <s v="Eliana Gómez"/>
    <s v="Edson Anzola "/>
    <s v="Eduar Galeano"/>
    <m/>
    <m/>
    <m/>
    <n v="18"/>
    <m/>
  </r>
  <r>
    <m/>
    <x v="0"/>
    <x v="0"/>
    <n v="80453"/>
    <x v="3"/>
    <s v="Sublimación"/>
    <x v="0"/>
    <s v="Adquisición de insumos para el taller emprendimiento en sublimación, como parte del desarrollo de actividad productiva y de emprendimiento direccionada al personal beneficiario de los servicios de la DCRI"/>
    <n v="9921"/>
    <n v="20341200"/>
    <d v="2021-11-19T00:00:00"/>
    <x v="1"/>
    <n v="80453"/>
    <s v="Ferricentro"/>
    <n v="20341200"/>
    <d v="2021-11-23T00:00:00"/>
    <n v="800237412"/>
    <s v="Yeferson Camilo Calderón Ramos"/>
    <n v="33321"/>
    <d v="2021-11-23T00:00:00"/>
    <m/>
    <m/>
    <m/>
    <m/>
    <d v="2021-11-23T00:00:00"/>
    <d v="2021-12-20T00:00:00"/>
    <m/>
    <m/>
    <d v="2021-12-20T00:00:00"/>
    <n v="20341200"/>
    <s v="Yudy Marcela Sanchez Rodriguez"/>
    <m/>
    <s v="Misional"/>
    <s v="Laura Gnecco Mendoza"/>
    <s v="Yurley Amaya Acosta"/>
    <s v="Edson Anzola "/>
    <s v=" "/>
    <m/>
    <m/>
    <m/>
    <n v="27"/>
    <m/>
  </r>
  <r>
    <m/>
    <x v="0"/>
    <x v="0"/>
    <n v="125540"/>
    <x v="4"/>
    <s v="Soat"/>
    <x v="0"/>
    <s v="Adquisición del SOAT al amparo del acuerdo marco (Campero Hyundai Tucson 4WD CRDI)"/>
    <n v="6521"/>
    <n v="868319"/>
    <d v="2021-05-24T00:00:00"/>
    <x v="1"/>
    <n v="70586"/>
    <s v="COMPAÑÍA MUNDIAL DE SEGUROS"/>
    <n v="772883"/>
    <d v="2021-06-10T00:00:00"/>
    <n v="860037013"/>
    <s v=""/>
    <n v="17121"/>
    <d v="2021-06-10T00:00:00"/>
    <m/>
    <m/>
    <m/>
    <m/>
    <d v="2021-06-10T00:00:00"/>
    <d v="2021-07-16T00:00:00"/>
    <m/>
    <m/>
    <d v="2021-07-16T00:00:00"/>
    <n v="772883"/>
    <s v="Deivis Rodriguez"/>
    <s v="no"/>
    <s v="Administrativa"/>
    <s v="Lisandro Polania"/>
    <s v="Eliana Gómez"/>
    <s v="Enith Quiñones"/>
    <s v="Deivis Rodriguez"/>
    <s v="Eliana Gómez"/>
    <s v="Enith Quiñones"/>
    <s v="Deivis Rodriguez"/>
    <n v="36"/>
    <m/>
  </r>
  <r>
    <m/>
    <x v="0"/>
    <x v="0"/>
    <n v="125543"/>
    <x v="3"/>
    <s v="Equipo De Computo Y Licencias Adobe"/>
    <x v="0"/>
    <s v="Contratar la adquisición de un EQUIPO DE COMPUTO y la suscripción a los programas de la SUITE ADOBE para el área de comunicaciones de la DCRI"/>
    <n v="7121"/>
    <n v="9299000"/>
    <d v="2021-06-08T00:00:00"/>
    <x v="1"/>
    <n v="70964"/>
    <s v="COLOMBIANA DE COMERCIO S.A Y/O ALKOSTO S.A"/>
    <n v="9299000"/>
    <d v="2021-06-17T00:00:00"/>
    <n v="890900943"/>
    <s v=""/>
    <n v="18521"/>
    <d v="2021-06-18T00:00:00"/>
    <m/>
    <m/>
    <m/>
    <m/>
    <d v="2021-06-18T00:00:00"/>
    <d v="2021-07-30T00:00:00"/>
    <m/>
    <m/>
    <d v="2021-07-30T00:00:00"/>
    <n v="9299000"/>
    <s v="Ivan Camilo Riaño Valencia"/>
    <s v="SI"/>
    <s v="Administrativa"/>
    <s v="Lisandro Polania"/>
    <s v="Eliana Gómez"/>
    <m/>
    <m/>
    <m/>
    <m/>
    <m/>
    <n v="42"/>
    <m/>
  </r>
  <r>
    <m/>
    <x v="0"/>
    <x v="0"/>
    <n v="125543"/>
    <x v="3"/>
    <s v="Equipo De Computo Y Licencias Adobe"/>
    <x v="0"/>
    <s v="Contratar la adquisición de un equipo de cómputo y la suscripción a los programas de la SUITE ADOBE para el área de comunicaciones de la DCRI"/>
    <n v="7121"/>
    <n v="4598500"/>
    <d v="2021-06-08T00:00:00"/>
    <x v="1"/>
    <n v="70965"/>
    <s v="PANAMERICANA LIBRERÍA Y PAPELERÍA S.A."/>
    <n v="4598500"/>
    <d v="2021-06-17T00:00:00"/>
    <n v="830037946"/>
    <s v=""/>
    <n v="18621"/>
    <d v="2021-06-18T00:00:00"/>
    <m/>
    <m/>
    <m/>
    <m/>
    <d v="2021-06-18T00:00:00"/>
    <d v="2021-07-30T00:00:00"/>
    <m/>
    <m/>
    <d v="2021-07-30T00:00:00"/>
    <n v="4598500"/>
    <s v="Ivan Camilo Riaño Valencia"/>
    <s v="no"/>
    <s v="Administrativa"/>
    <s v="Lisandro Polania"/>
    <s v="Eliana Gómez"/>
    <m/>
    <m/>
    <m/>
    <m/>
    <m/>
    <n v="42"/>
    <m/>
  </r>
  <r>
    <m/>
    <x v="0"/>
    <x v="0"/>
    <n v="127702"/>
    <x v="3"/>
    <s v="Mantenimiento Maquina De Sublimación"/>
    <x v="0"/>
    <s v="Contratar la garantía de funcionamiento, mantenimiento general incluido el suministro de repuestos, de los equipos de sublimación para del taller emprendimiento en sublimación DCRI"/>
    <n v="7721"/>
    <n v="4151063"/>
    <d v="2021-06-24T00:00:00"/>
    <x v="1"/>
    <n v="72788"/>
    <s v="Ferricentro"/>
    <n v="4151063"/>
    <d v="2021-07-21T00:00:00"/>
    <n v="800237412"/>
    <s v="Yeferson Camilo Calderón Ramos"/>
    <n v="21421"/>
    <d v="2021-07-22T00:00:00"/>
    <m/>
    <m/>
    <m/>
    <m/>
    <d v="2021-07-22T00:00:00"/>
    <d v="2021-12-23T00:00:00"/>
    <m/>
    <m/>
    <d v="2021-12-23T00:00:00"/>
    <n v="4151063"/>
    <s v="Margarita Naizaque Aponte"/>
    <m/>
    <s v="Administrativa"/>
    <s v="Laura Gnecco Mendoza"/>
    <s v="Yurley Amaya Acosta"/>
    <s v="Edson Anzola "/>
    <m/>
    <m/>
    <m/>
    <m/>
    <n v="154"/>
    <m/>
  </r>
  <r>
    <m/>
    <x v="0"/>
    <x v="0"/>
    <n v="140889"/>
    <x v="4"/>
    <s v="Soat"/>
    <x v="0"/>
    <s v="Adquisición del SOAT al amparo del acuerdo marco para el vehículo TRANSPORTER KOMBI T6 MODELO 2017 DE LA DCRI"/>
    <n v="9521"/>
    <n v="691940"/>
    <d v="2021-10-13T00:00:00"/>
    <x v="1"/>
    <n v="79731"/>
    <s v="La Previsora S.A."/>
    <n v="691940"/>
    <d v="2021-11-16T00:00:00"/>
    <n v="860002400"/>
    <s v=""/>
    <n v="32121"/>
    <d v="2021-11-16T00:00:00"/>
    <m/>
    <m/>
    <m/>
    <m/>
    <d v="2021-11-16T00:00:00"/>
    <d v="2021-11-30T00:00:00"/>
    <m/>
    <m/>
    <d v="2021-11-30T00:00:00"/>
    <n v="691940"/>
    <s v="Juan Esteban Peña Polania"/>
    <m/>
    <s v="Administrativa"/>
    <s v="Lisandro Polania"/>
    <s v="Yurley Amaya Acosta"/>
    <s v="Edson Anzola "/>
    <s v="Juan Esteban Peña Polania"/>
    <s v="Yurley Amaya Acosta"/>
    <s v="Edson Anzola "/>
    <s v="Juan Esteban Peña Polania"/>
    <n v="14"/>
    <m/>
  </r>
  <r>
    <m/>
    <x v="0"/>
    <x v="0"/>
    <n v="136223"/>
    <x v="3"/>
    <s v="Licencias Adobe Acrobat Pro-Dc"/>
    <x v="0"/>
    <s v="Adquirir licencias de licencias ADOBE ACROBAT PRO-DC diferentes áreas de la DCRI"/>
    <n v="9721"/>
    <n v="45246000"/>
    <d v="2021-11-16T00:00:00"/>
    <x v="1"/>
    <n v="80050"/>
    <s v="PANAMERICANA LIBRERÍA Y PAPELERÍA S.A."/>
    <n v="45246000"/>
    <d v="2021-11-18T00:00:00"/>
    <n v="830037946"/>
    <s v=""/>
    <n v="32821"/>
    <d v="2021-11-19T00:00:00"/>
    <m/>
    <m/>
    <m/>
    <m/>
    <d v="2021-11-19T00:00:00"/>
    <d v="2021-12-31T00:00:00"/>
    <m/>
    <m/>
    <d v="2021-12-31T00:00:00"/>
    <n v="45246000"/>
    <s v="Reynel Gutierrez"/>
    <m/>
    <s v="Administrativa"/>
    <s v="Lisandro Polania"/>
    <s v="Yurley Amaya Acosta"/>
    <s v="Edson Anzola "/>
    <s v="Alexis Cifuentes"/>
    <s v="Yurley Amaya Acosta"/>
    <s v="Edson Anzola "/>
    <s v="Alexis Cifuentes"/>
    <n v="42"/>
    <m/>
  </r>
  <r>
    <m/>
    <x v="0"/>
    <x v="0"/>
    <n v="144102"/>
    <x v="4"/>
    <s v="Insumos De Impresión - Lexmark"/>
    <x v="0"/>
    <s v="Adquisición de consumibles de impresión tales como tintas y toner para las impresoras y fotocopiadoras de las diferentes dependencias de la DCRI"/>
    <n v="9821"/>
    <n v="12447179.42"/>
    <d v="2021-11-18T00:00:00"/>
    <x v="1"/>
    <n v="82465"/>
    <s v="Key Market S.A.S."/>
    <n v="3785281.71"/>
    <d v="2021-12-27T00:00:00"/>
    <n v="830073623"/>
    <s v=""/>
    <n v="35121"/>
    <d v="2021-12-14T00:00:00"/>
    <m/>
    <m/>
    <m/>
    <m/>
    <d v="2021-12-14T00:00:00"/>
    <d v="2021-12-27T00:00:00"/>
    <m/>
    <m/>
    <d v="2021-12-27T00:00:00"/>
    <n v="3785281.71"/>
    <s v="Deyvis Rodriguez"/>
    <m/>
    <s v="Administrativa"/>
    <s v="Lisandro Polania"/>
    <s v="Eliana Gómez"/>
    <s v="Edson Anzola "/>
    <s v="Danier Ricardo Zanguña"/>
    <s v="Eliana Gómez"/>
    <s v="Edson Anzola "/>
    <s v="Danier Ricardo Zanguña"/>
    <n v="13"/>
    <m/>
  </r>
  <r>
    <m/>
    <x v="0"/>
    <x v="0"/>
    <n v="144108"/>
    <x v="4"/>
    <s v="Insumos De Impresión - Epson"/>
    <x v="0"/>
    <s v="Adquisición de consumibles de impresión tales como tintas y toner para las impresoras y fotocopiadoras de las diferentes dependencias de la DCRI"/>
    <n v="9821"/>
    <n v="0"/>
    <d v="2021-11-18T00:00:00"/>
    <x v="1"/>
    <n v="81998"/>
    <s v="Key Market S.A.S."/>
    <n v="684027.42"/>
    <d v="2021-12-07T00:00:00"/>
    <n v="830073623"/>
    <s v=""/>
    <m/>
    <m/>
    <s v="Seguros del Estado"/>
    <s v="21-44-101370224"/>
    <d v="2021-12-09T00:00:00"/>
    <d v="2021-12-13T00:00:00"/>
    <d v="2021-12-13T00:00:00"/>
    <d v="2021-12-27T00:00:00"/>
    <m/>
    <m/>
    <d v="2021-12-27T00:00:00"/>
    <n v="684027.42"/>
    <s v="Deyvis Rodriguez"/>
    <m/>
    <s v="Administrativa"/>
    <s v="Lisandro Polania"/>
    <s v="Eliana Gómez"/>
    <s v="Edson Anzola "/>
    <s v="Danier Ricardo Zanguña"/>
    <s v="Eliana Gómez"/>
    <s v="Edson Anzola "/>
    <s v="Danier Ricardo Zanguña"/>
    <n v="14"/>
    <m/>
  </r>
  <r>
    <m/>
    <x v="0"/>
    <x v="0"/>
    <m/>
    <x v="4"/>
    <s v="Insumos De Impresión - Hp"/>
    <x v="0"/>
    <s v="Adquisición de consumibles de impresión tales como tintas y toner para las impresoras y fotocopiadoras de las diferentes dependencias de la DCRI"/>
    <n v="9821"/>
    <n v="0"/>
    <d v="2021-11-18T00:00:00"/>
    <x v="1"/>
    <n v="81997"/>
    <s v="PROSUTEC S.A.S."/>
    <n v="4952382.49"/>
    <d v="2021-12-07T00:00:00"/>
    <n v="900293507"/>
    <s v=""/>
    <m/>
    <m/>
    <s v="Compañía Mundial de Seguros"/>
    <s v="M-100156766"/>
    <m/>
    <d v="2021-12-10T00:00:00"/>
    <d v="2021-12-10T00:00:00"/>
    <d v="2021-12-27T00:00:00"/>
    <m/>
    <m/>
    <d v="2021-12-27T00:00:00"/>
    <n v="4952382.49"/>
    <s v="Deyvis Rodriguez"/>
    <m/>
    <s v="Administrativa"/>
    <s v="Lisandro Polania"/>
    <s v="Eliana Gómez"/>
    <s v="Edson Anzola "/>
    <s v="Danier Ricardo Zanguña"/>
    <s v="Eliana Gómez"/>
    <s v="Edson Anzola "/>
    <s v="Danier Ricardo Zanguña"/>
    <n v="17"/>
    <m/>
  </r>
  <r>
    <s v="OK"/>
    <x v="1"/>
    <x v="1"/>
    <n v="1"/>
    <x v="5"/>
    <s v="Arriendo"/>
    <x v="0"/>
    <s v="Contratar el arrendamiento de los locales 11,12,13 del edificio Bochica carrera 13 no. 27 -00 y local 181 y bodega 2a del edificio residencias Tequendama torre norte carrera 10 no. 27 - 51, ubicados en el centro internacional Tequendama de la ciudad de Bogotá D.C"/>
    <n v="3222"/>
    <n v="374078969"/>
    <d v="2022-01-14T00:00:00"/>
    <x v="0"/>
    <n v="2"/>
    <s v="CAJA DE RETIRO DE LAS FUERZAS MILITARES"/>
    <n v="374068969"/>
    <d v="2022-01-18T00:00:00"/>
    <n v="899999118"/>
    <s v="Libardo Alberto Sepulveda Riaño"/>
    <n v="2722"/>
    <d v="2022-01-19T00:00:00"/>
    <s v="No Aplica"/>
    <m/>
    <m/>
    <m/>
    <d v="2022-01-19T00:00:00"/>
    <d v="2022-12-31T00:00:00"/>
    <m/>
    <m/>
    <d v="2022-12-31T00:00:00"/>
    <n v="374068969"/>
    <s v="Edwin Moreno"/>
    <m/>
    <s v="Administrativa"/>
    <s v="Lisandro Polania"/>
    <s v="Yurley Amaya Acosta"/>
    <s v="Edson Anzola "/>
    <s v="Edwin Moreno"/>
    <m/>
    <s v="Enith Quiñones"/>
    <m/>
    <n v="346"/>
    <s v="-"/>
  </r>
  <r>
    <s v="OK"/>
    <x v="1"/>
    <x v="1"/>
    <n v="2"/>
    <x v="2"/>
    <s v="Examenes Medicos"/>
    <x v="0"/>
    <s v="Contratar la prestación de servicios para llevar a cabo los exámenes médicos ocupacionales para los funcionarios de la DIVRI"/>
    <n v="2822"/>
    <n v="13460000"/>
    <d v="2022-01-13T00:00:00"/>
    <x v="0"/>
    <n v="21"/>
    <s v="OCUPASALUD SAS"/>
    <n v="10060000"/>
    <d v="2022-01-25T00:00:00"/>
    <n v="900454102"/>
    <s v="Miguel Medina"/>
    <n v="4522"/>
    <d v="2022-01-25T00:00:00"/>
    <s v="Aseguradora Solidaria de Colombia"/>
    <s v="400 47 994000082798_x000a_RC 400 74 994000020431"/>
    <d v="2022-01-27T00:00:00"/>
    <d v="2022-01-31T00:00:00"/>
    <d v="2022-01-31T00:00:00"/>
    <d v="2022-12-31T00:00:00"/>
    <m/>
    <m/>
    <d v="2022-12-31T00:00:00"/>
    <n v="10060000"/>
    <s v="Yulith Novoa"/>
    <m/>
    <s v="Administrativa"/>
    <s v="Lisandro Polania"/>
    <s v="Yurley Amaya Acosta"/>
    <s v="Enith Quiñones"/>
    <s v="Yulith Novoa"/>
    <m/>
    <m/>
    <m/>
    <n v="334"/>
    <s v="-"/>
  </r>
  <r>
    <s v="OK"/>
    <x v="1"/>
    <x v="1"/>
    <n v="3"/>
    <x v="0"/>
    <s v="Mantenimiento Simulador De Vehiculo"/>
    <x v="0"/>
    <s v="Contratar el mantenimiento preventivo y correctivo, y asistencia técnica y soporte, técnico presencial y remoto para realizar las actualizaciones necesarias al software para el simulador de vehículo liviano de la DIVRI"/>
    <n v="3622"/>
    <n v="32000000"/>
    <d v="2021-01-19T00:00:00"/>
    <x v="0"/>
    <n v="27"/>
    <s v="E-TECH SOLUTIONS S.A."/>
    <n v="17280000"/>
    <d v="2022-01-26T00:00:00"/>
    <n v="800094574"/>
    <s v="Jairo Andrés Leiva Murcia"/>
    <n v="6822"/>
    <d v="2022-01-27T00:00:00"/>
    <s v="Compañía Mundial de Seguros"/>
    <s v="CBC-100034196"/>
    <d v="2022-01-27T00:00:00"/>
    <d v="2022-02-01T00:00:00"/>
    <d v="2022-02-01T00:00:00"/>
    <d v="2022-12-16T00:00:00"/>
    <m/>
    <m/>
    <d v="2022-12-16T00:00:00"/>
    <n v="17280000"/>
    <s v="Marlon Robles Durán"/>
    <m/>
    <s v="Administrativa"/>
    <s v="Lisandro Polania"/>
    <s v="Eliana Gómez"/>
    <s v="Edson Anzola "/>
    <s v="Arturo Vargas"/>
    <m/>
    <m/>
    <m/>
    <n v="318"/>
    <s v="-"/>
  </r>
  <r>
    <s v="OK"/>
    <x v="1"/>
    <x v="1"/>
    <n v="4"/>
    <x v="0"/>
    <s v="Mantenimiento De Gruas"/>
    <x v="1"/>
    <m/>
    <n v="0"/>
    <n v="0"/>
    <m/>
    <x v="0"/>
    <n v="0"/>
    <s v="Desierto"/>
    <n v="0"/>
    <m/>
    <m/>
    <s v="Desierto"/>
    <m/>
    <m/>
    <s v="Desierto"/>
    <m/>
    <m/>
    <m/>
    <d v="1899-12-30T00:00:00"/>
    <m/>
    <m/>
    <m/>
    <d v="1899-12-30T00:00:00"/>
    <n v="0"/>
    <s v="Desierto"/>
    <m/>
    <s v="Administrativa"/>
    <s v="Lisandro Polania"/>
    <s v="Eliana Gómez"/>
    <s v="Edson Anzola "/>
    <s v="Jose Luis Garcia"/>
    <s v="Eliana Gómez"/>
    <s v="Edson Anzola "/>
    <s v="Jose Luis Garcia"/>
    <n v="0"/>
    <s v="Desierto"/>
  </r>
  <r>
    <s v="OK"/>
    <x v="1"/>
    <x v="1"/>
    <n v="5"/>
    <x v="0"/>
    <s v="Software De Nomina"/>
    <x v="0"/>
    <s v="Contratar el soporte, actualización, y mantenimientos evolutivos para la aplicación SOFTNOMINA TH de la DIVRI"/>
    <n v="3722"/>
    <n v="151487000"/>
    <m/>
    <x v="0"/>
    <n v="26"/>
    <s v="ASOCIACION DE INGENIEROS DE SISTEMAS 3D GRUPO EMPRESARIAL"/>
    <n v="151487000"/>
    <d v="2022-01-26T00:00:00"/>
    <n v="900171195"/>
    <s v=""/>
    <n v="6922"/>
    <d v="2022-01-27T00:00:00"/>
    <s v="Seguros del Estado"/>
    <s v="_x0009_63-46-101003129"/>
    <d v="2022-01-27T00:00:00"/>
    <d v="2022-01-28T00:00:00"/>
    <d v="2022-01-28T00:00:00"/>
    <d v="2022-12-31T00:00:00"/>
    <m/>
    <m/>
    <d v="2022-12-31T00:00:00"/>
    <n v="151487000"/>
    <s v="Yaneth Herrera"/>
    <m/>
    <s v="Administrativa"/>
    <s v="Lisandro Polania"/>
    <s v="Yurley Amaya Acosta"/>
    <s v="Enith Quiñones"/>
    <s v="Alexis Cifuentes - Yaneth Herrera"/>
    <s v="Enerieth Badillo"/>
    <s v="Gloria Gutiérrez"/>
    <s v="Reynel Gutierrez"/>
    <n v="337"/>
    <s v="-"/>
  </r>
  <r>
    <s v="OK"/>
    <x v="1"/>
    <x v="1"/>
    <n v="1"/>
    <x v="6"/>
    <s v="Eliana Cecilia Gomez Sanchez"/>
    <x v="0"/>
    <s v="Contratar la prestación de servicios profesionales como abogada especialista en derecho administrativo con conocimiento y experiencia en contratación estatal, para llevar a cabo el trámite e impulso de los procesos contractuales de la DIVRI"/>
    <n v="3422"/>
    <n v="528000000"/>
    <d v="2022-02-14T00:00:00"/>
    <x v="0"/>
    <n v="1"/>
    <s v="Eliana Cecilia Gomez Sanchez"/>
    <n v="40000000"/>
    <d v="2022-01-18T00:00:00"/>
    <n v="52706633"/>
    <s v="Eliana Cecilia Gomez Sanchez"/>
    <n v="2422"/>
    <d v="2022-01-18T00:00:00"/>
    <s v="Aseguradora Solidaria de Colombia"/>
    <s v="376 47 994000017825"/>
    <s v="19/01/2022"/>
    <d v="2022-01-19T00:00:00"/>
    <d v="2022-01-19T00:00:00"/>
    <d v="2022-09-19T00:00:00"/>
    <m/>
    <m/>
    <d v="2022-09-19T00:00:00"/>
    <n v="40000000"/>
    <s v="Juan Carlos Collazos"/>
    <m/>
    <m/>
    <m/>
    <s v="Yurley Amaya Acosta"/>
    <s v="Edson Anzola "/>
    <s v="No Aplica"/>
    <s v="No Aplica"/>
    <s v="No Aplica"/>
    <s v="No Aplica"/>
    <n v="243"/>
    <s v="-"/>
  </r>
  <r>
    <s v="OK"/>
    <x v="1"/>
    <x v="1"/>
    <n v="6"/>
    <x v="6"/>
    <s v="Eslava Pinto Laura Patricia"/>
    <x v="0"/>
    <s v="Prestación de servicios profesionales de carácter jurídico en los temas referentes a la proyección y revisión jurídica integral de los actos administrativos que resuelvan derechos prestacionales, de conformidad con las disposiciones legales vigentes, a cargo del Grupo Prestaciones Sociales de la DIVRI."/>
    <n v="3322"/>
    <n v="328000000"/>
    <d v="2022-01-14T00:00:00"/>
    <x v="0"/>
    <n v="18"/>
    <s v="Eslava Pinto Laura Patricia"/>
    <n v="40000000"/>
    <d v="2022-01-24T00:00:00"/>
    <n v="1019010939"/>
    <s v="Eslava Pinto Laura Patricia"/>
    <n v="5722"/>
    <d v="2022-01-25T00:00:00"/>
    <s v="Seguros del Estado"/>
    <s v="2144101373657"/>
    <s v="24/01/2022"/>
    <d v="2022-01-25T00:00:00"/>
    <d v="2022-01-25T00:00:00"/>
    <d v="2022-09-25T00:00:00"/>
    <n v="5000000"/>
    <n v="89"/>
    <d v="2022-12-23T00:00:00"/>
    <n v="45000000"/>
    <s v="Diana Marcela Ruiz Molano"/>
    <m/>
    <m/>
    <m/>
    <s v="Edson Anzola"/>
    <s v="Edson Anzola "/>
    <s v="No Aplica"/>
    <s v="No Aplica"/>
    <s v="No Aplica"/>
    <s v="No Aplica"/>
    <n v="243"/>
    <s v="-"/>
  </r>
  <r>
    <s v="OK"/>
    <x v="1"/>
    <x v="1"/>
    <n v="7"/>
    <x v="6"/>
    <s v="Aguilera Lopez Sebastian Richard Jorge"/>
    <x v="0"/>
    <s v="Prestación de servicios profesionales de carácter jurídico en los temas referentes a la proyección y revisión jurídica integral de los actos administrativos que resuelvan derechos prestacionales, de conformidad con las disposiciones legales vigentes, a cargo del Grupo Prestaciones Sociales de la DIVRI."/>
    <n v="3322"/>
    <n v="0"/>
    <d v="2022-01-14T00:00:00"/>
    <x v="0"/>
    <n v="3"/>
    <s v="Aguilera Lopez Sebastian Richard Jorge"/>
    <n v="40000000"/>
    <d v="2022-01-18T00:00:00"/>
    <n v="14621307"/>
    <s v="Aguilera Lopez Sebastian Richard Jorge"/>
    <n v="6322"/>
    <d v="2022-01-26T00:00:00"/>
    <s v="Seguros del Estado"/>
    <s v="14-46-101064352"/>
    <s v="25/01/2022"/>
    <d v="2022-01-25T00:00:00"/>
    <d v="2022-01-26T00:00:00"/>
    <d v="2022-09-19T00:00:00"/>
    <n v="5000000"/>
    <n v="90"/>
    <d v="2022-12-18T00:00:00"/>
    <n v="45000000"/>
    <s v="Diana Marcela Ruiz Molano"/>
    <m/>
    <s v="Prestaciones Sociales"/>
    <m/>
    <s v="Edson Anzola"/>
    <s v="Edson Anzola "/>
    <s v="No Aplica"/>
    <s v="No Aplica"/>
    <s v="No Aplica"/>
    <s v="No Aplica"/>
    <n v="236"/>
    <s v="-"/>
  </r>
  <r>
    <s v="OK"/>
    <x v="1"/>
    <x v="1"/>
    <n v="8"/>
    <x v="6"/>
    <s v="Gutierrez Salamanca Jhon Jairo"/>
    <x v="0"/>
    <s v="Prestación de servicios profesionales de carácter jurídico en los temas referentes a la proyección y sustanciación jurídica integral de los actos administrativos que resuelvan derechos prestacionales, de conformidad con las disposiciones legales vigentes, a cargo del Grupo Prestaciones Sociales de la DIVRI."/>
    <n v="3322"/>
    <n v="0"/>
    <d v="2022-01-14T00:00:00"/>
    <x v="0"/>
    <n v="4"/>
    <s v="Gutierrez Salamanca Jhon Jairo"/>
    <n v="40000000"/>
    <d v="2022-01-18T00:00:00"/>
    <n v="1031147870"/>
    <s v="Gutierrez Salamanca Jhon Jairo"/>
    <n v="6422"/>
    <d v="2022-01-26T00:00:00"/>
    <s v="Seguros del Estado"/>
    <s v="21-44101373604"/>
    <s v="24/01/2022"/>
    <d v="2022-01-25T00:00:00"/>
    <d v="2022-01-26T00:00:00"/>
    <d v="2022-09-19T00:00:00"/>
    <n v="5000000"/>
    <n v="98"/>
    <d v="2022-12-26T00:00:00"/>
    <n v="45000000"/>
    <s v="Diana Marcela Ruiz Molano"/>
    <m/>
    <m/>
    <m/>
    <s v="Edson Anzola"/>
    <s v="Edson Anzola "/>
    <s v="No Aplica"/>
    <s v="No Aplica"/>
    <s v="No Aplica"/>
    <s v="No Aplica"/>
    <n v="236"/>
    <s v="-"/>
  </r>
  <r>
    <s v="OK"/>
    <x v="1"/>
    <x v="1"/>
    <n v="9"/>
    <x v="6"/>
    <s v="Jimenez Tirado Jose Alfredo"/>
    <x v="0"/>
    <s v="Prestación de servicios de apoyo a la gestión en temas administrativos, para la liquidación de los valores a nominar y control de nómina, de conformidad con las disposiciones legales vigentes, a cargo del  Grupo de Prestaciones Sociales de la DIVRI "/>
    <n v="3322"/>
    <n v="0"/>
    <d v="2022-01-14T00:00:00"/>
    <x v="0"/>
    <n v="5"/>
    <s v="Jimenez Tirado Jose Alfredo"/>
    <n v="24000000"/>
    <d v="2022-01-24T00:00:00"/>
    <n v="1069488019"/>
    <s v="Jimenez Tirado Jose Alfredo"/>
    <n v="6722"/>
    <d v="2022-01-25T00:00:00"/>
    <s v="Seguros del Estado"/>
    <s v="33-44-101222046"/>
    <s v="25/01/2022"/>
    <d v="2022-01-25T00:00:00"/>
    <d v="2022-01-25T00:00:00"/>
    <d v="2022-09-26T00:00:00"/>
    <n v="9000000"/>
    <n v="91"/>
    <d v="2022-12-26T00:00:00"/>
    <n v="33000000"/>
    <s v="Diana Marcela Ruiz Molano"/>
    <m/>
    <m/>
    <m/>
    <s v="Edson Anzola"/>
    <s v="Edson Anzola "/>
    <s v="No Aplica"/>
    <s v="No Aplica"/>
    <s v="No Aplica"/>
    <s v="No Aplica"/>
    <n v="244"/>
    <s v="-"/>
  </r>
  <r>
    <s v="OK"/>
    <x v="1"/>
    <x v="1"/>
    <n v="10"/>
    <x v="6"/>
    <s v="Lemus Espinosa Maria Esperanza"/>
    <x v="0"/>
    <s v="Prestación de servicios para realizar las actividades, procesos y procedimientos relacionados con la liquidación de las mesadas pensionales y del IPC a cargo del Grupo Prestaciones Sociales de la DIVRI "/>
    <n v="3322"/>
    <n v="0"/>
    <d v="2022-01-14T00:00:00"/>
    <x v="0"/>
    <n v="6"/>
    <s v="Lemus Espinosa Maria Esperanza"/>
    <n v="24000000"/>
    <d v="2022-01-24T00:00:00"/>
    <n v="51638364"/>
    <s v="Lemus Espinosa Maria Esperanza"/>
    <n v="4622"/>
    <d v="2022-01-25T00:00:00"/>
    <s v="Seguros del Estado"/>
    <s v="33-44-101222072"/>
    <s v="25/01/2022"/>
    <d v="2022-01-25T00:00:00"/>
    <d v="2022-01-25T00:00:00"/>
    <d v="2022-09-25T00:00:00"/>
    <n v="9000000"/>
    <n v="91"/>
    <d v="2022-12-25T00:00:00"/>
    <n v="33000000"/>
    <s v="Diana Marcela Ruiz Molano"/>
    <m/>
    <m/>
    <m/>
    <s v="Edson Anzola"/>
    <s v="Edson Anzola "/>
    <s v="No Aplica"/>
    <s v="No Aplica"/>
    <s v="No Aplica"/>
    <s v="No Aplica"/>
    <n v="243"/>
    <s v="-"/>
  </r>
  <r>
    <s v="OK"/>
    <x v="1"/>
    <x v="1"/>
    <n v="11"/>
    <x v="6"/>
    <s v="Ramirez Acuña Javier Ricardo"/>
    <x v="0"/>
    <s v="Prestación de servicios de apoyo a la gestión en los temas referentes a la notificación y elaboración de constancias de ejecutoria de los actos administrativos, a cargo del Grupo de Prestaciones Sociales de la DIVRI "/>
    <n v="3322"/>
    <n v="0"/>
    <d v="2022-01-14T00:00:00"/>
    <x v="0"/>
    <n v="7"/>
    <s v="Ramirez Acuña Javier Ricardo"/>
    <n v="24000000"/>
    <d v="2022-01-24T00:00:00"/>
    <n v="1233493588"/>
    <s v="Ramirez Acuña Javier Ricardo"/>
    <n v="4722"/>
    <d v="2022-01-25T00:00:00"/>
    <s v="Seguros del Estado"/>
    <s v="21-44-101373636"/>
    <s v="24/01/2022"/>
    <d v="2022-01-26T00:00:00"/>
    <d v="2022-01-26T00:00:00"/>
    <d v="2022-09-26T00:00:00"/>
    <n v="9000000"/>
    <n v="91"/>
    <d v="2022-12-26T00:00:00"/>
    <n v="33000000"/>
    <s v="Diana Marcela Ruiz Molano"/>
    <m/>
    <m/>
    <m/>
    <s v="Edson Anzola"/>
    <s v="Edson Anzola "/>
    <s v="No Aplica"/>
    <s v="No Aplica"/>
    <s v="No Aplica"/>
    <s v="No Aplica"/>
    <n v="243"/>
    <s v="-"/>
  </r>
  <r>
    <s v="OK"/>
    <x v="1"/>
    <x v="1"/>
    <n v="12"/>
    <x v="6"/>
    <s v="Mariño Rodriguez Kristtle Elizabeth"/>
    <x v="0"/>
    <s v="Prestación de servicios de apoyo a la gestión en los temas referentes a la verificación y depuración de la información registrada en la nómina de pensionados, a cargo del Grupo de Prestaciones Sociales de la DIVRI "/>
    <n v="3322"/>
    <n v="0"/>
    <d v="2022-01-14T00:00:00"/>
    <x v="0"/>
    <n v="8"/>
    <s v="Mariño Rodriguez Kristtle Elizabeth"/>
    <n v="13600000"/>
    <d v="2022-01-24T00:00:00"/>
    <n v="1013647875"/>
    <s v="Mariño Rodriguez Kristtle Elizabeth"/>
    <n v="4822"/>
    <d v="2022-01-25T00:00:00"/>
    <s v="Seguros del Estado"/>
    <s v="36-46-101015067"/>
    <s v="24/01/2022"/>
    <d v="2022-01-25T00:00:00"/>
    <d v="2022-01-25T00:00:00"/>
    <d v="2022-09-26T00:00:00"/>
    <m/>
    <m/>
    <d v="2022-09-26T00:00:00"/>
    <n v="13600000"/>
    <s v="Diana Marcela Ruiz Molano"/>
    <m/>
    <m/>
    <m/>
    <s v="Edson Anzola"/>
    <s v="Edson Anzola "/>
    <s v="No Aplica"/>
    <s v="No Aplica"/>
    <s v="No Aplica"/>
    <s v="No Aplica"/>
    <n v="244"/>
    <s v="-"/>
  </r>
  <r>
    <s v="OK"/>
    <x v="1"/>
    <x v="1"/>
    <n v="13"/>
    <x v="6"/>
    <s v="Hernandez Rivera Paula Alejandra"/>
    <x v="0"/>
    <s v="Prestación de servicios de apoyo a la gestión en los temas referentes a la verificación y depuración de la información registrada en la nómina de pensionados, a cargo del Grupo de Prestaciones Sociales de la DIVRI "/>
    <n v="3322"/>
    <n v="0"/>
    <d v="2022-01-14T00:00:00"/>
    <x v="0"/>
    <n v="9"/>
    <s v="Hernandez Rivera Paula Alejandra"/>
    <n v="13600000"/>
    <d v="2022-01-24T00:00:00"/>
    <n v="1000036049"/>
    <s v="Hernandez Rivera Paula Alejandra"/>
    <n v="4922"/>
    <d v="2022-01-25T00:00:00"/>
    <s v="Seguros del Estado"/>
    <s v="36-46101015077"/>
    <s v="24/01/2022"/>
    <d v="2022-01-25T00:00:00"/>
    <d v="2022-01-25T00:00:00"/>
    <d v="2022-09-26T00:00:00"/>
    <n v="9000000"/>
    <n v="91"/>
    <d v="2022-12-26T00:00:00"/>
    <n v="22600000"/>
    <s v="Diana Marcela Ruiz Molano"/>
    <m/>
    <m/>
    <m/>
    <s v="Edson Anzola"/>
    <s v="Edson Anzola "/>
    <s v="No Aplica"/>
    <s v="No Aplica"/>
    <s v="No Aplica"/>
    <s v="No Aplica"/>
    <n v="244"/>
    <s v="-"/>
  </r>
  <r>
    <s v="OK"/>
    <x v="1"/>
    <x v="1"/>
    <n v="14"/>
    <x v="6"/>
    <s v="Melo Segura Jenny Catherine"/>
    <x v="0"/>
    <s v="Prestación de servicios de apoyo a la gestión en los temas referentes a la verificación y depuración de la información registrada en la nómina de pensionados, a cargo del Grupo de Prestaciones Sociales de la DIVRI "/>
    <n v="3322"/>
    <n v="0"/>
    <d v="2022-01-14T00:00:00"/>
    <x v="0"/>
    <n v="10"/>
    <s v="Melo Segura Jenny Catherine"/>
    <n v="13600000"/>
    <d v="2022-01-24T00:00:00"/>
    <n v="1010245639"/>
    <s v="Melo Segura Jenny Catherine"/>
    <n v="5022"/>
    <d v="2022-01-25T00:00:00"/>
    <s v="Seguros del Estado"/>
    <s v="36-46-101015065"/>
    <s v="24/01/2022"/>
    <d v="2022-01-25T00:00:00"/>
    <d v="2022-01-25T00:00:00"/>
    <d v="2022-09-25T00:00:00"/>
    <m/>
    <m/>
    <d v="2022-09-25T00:00:00"/>
    <n v="13600000"/>
    <s v="Diana Marcela Ruiz Molano"/>
    <m/>
    <m/>
    <m/>
    <s v="Edson Anzola"/>
    <s v="Edson Anzola "/>
    <s v="No Aplica"/>
    <s v="No Aplica"/>
    <s v="No Aplica"/>
    <s v="No Aplica"/>
    <n v="243"/>
    <s v="-"/>
  </r>
  <r>
    <s v="OK"/>
    <x v="1"/>
    <x v="1"/>
    <n v="15"/>
    <x v="6"/>
    <s v="Olarte Cabanzo Sthefania"/>
    <x v="2"/>
    <s v="Prestación de servicios de apoyo a la gestión en los temas referentes a la verificación y depuración de la información registrada en la nómina de pensionados, a cargo del Grupo de Prestaciones Sociales de la DIVRI "/>
    <n v="3322"/>
    <n v="0"/>
    <d v="2022-01-14T00:00:00"/>
    <x v="0"/>
    <n v="0"/>
    <s v="Olarte Cabanzo Sthefania"/>
    <n v="0"/>
    <m/>
    <n v="0"/>
    <s v="Olarte Cabanzo Sthefania"/>
    <n v="0"/>
    <m/>
    <s v="-"/>
    <s v="-"/>
    <m/>
    <m/>
    <d v="1899-12-30T00:00:00"/>
    <m/>
    <m/>
    <m/>
    <d v="1899-12-30T00:00:00"/>
    <n v="0"/>
    <s v="Diana Marcela Ruiz Molano"/>
    <m/>
    <m/>
    <m/>
    <s v="Edson Anzola"/>
    <s v="Edson Anzola "/>
    <s v="No Aplica"/>
    <s v="No Aplica"/>
    <s v="No Aplica"/>
    <s v="No Aplica"/>
    <n v="0"/>
    <s v="El contratista rechazo el contrato"/>
  </r>
  <r>
    <s v="OK"/>
    <x v="1"/>
    <x v="1"/>
    <n v="16"/>
    <x v="6"/>
    <s v="Rodriguez Sanmiguel Danilo Andres"/>
    <x v="0"/>
    <s v="Prestación de servicios de apoyo a la gestión en los temas referentes a la verificación y depuración de la información registrada en la nómina de pensionados, a cargo del Grupo de Prestaciones Sociales de la DIVRI "/>
    <n v="3322"/>
    <n v="0"/>
    <d v="2022-01-14T00:00:00"/>
    <x v="0"/>
    <n v="12"/>
    <s v="Rodriguez Sanmiguel Danilo Andres"/>
    <n v="13600000"/>
    <d v="2022-01-24T00:00:00"/>
    <n v="1108937864"/>
    <s v="Rodriguez Sanmiguel Danilo Andres"/>
    <n v="5222"/>
    <d v="2022-01-25T00:00:00"/>
    <s v="Seguros del Estado"/>
    <s v="21-44-101373655"/>
    <s v="24/01/2022"/>
    <d v="2022-01-25T00:00:00"/>
    <d v="2022-01-25T00:00:00"/>
    <d v="2022-09-25T00:00:00"/>
    <m/>
    <m/>
    <d v="2022-09-25T00:00:00"/>
    <n v="13600000"/>
    <s v="Diana Marcela Ruiz Molano"/>
    <m/>
    <m/>
    <m/>
    <s v="Edson Anzola"/>
    <s v="Edson Anzola "/>
    <s v="No Aplica"/>
    <s v="No Aplica"/>
    <s v="No Aplica"/>
    <s v="No Aplica"/>
    <n v="243"/>
    <s v="-"/>
  </r>
  <r>
    <s v="OK"/>
    <x v="1"/>
    <x v="1"/>
    <n v="17"/>
    <x v="6"/>
    <s v="Gomez Melo Dayana Stefanny"/>
    <x v="0"/>
    <s v="Prestación de servicios de apoyo a la gestión en los temas referentes a la verificación y depuración de la información registrada en la nómina de pensionados, a cargo del Grupo de Prestaciones Sociales de la DIVRI "/>
    <n v="3322"/>
    <n v="0"/>
    <d v="2022-01-14T00:00:00"/>
    <x v="0"/>
    <n v="13"/>
    <s v="Gomez Melo Dayana Stefanny"/>
    <n v="13600000"/>
    <d v="2022-01-24T00:00:00"/>
    <n v="1006120750"/>
    <s v="Gomez Melo Dayana Stefanny"/>
    <n v="5322"/>
    <d v="2022-01-25T00:00:00"/>
    <s v="Seguros del Estado"/>
    <s v="21-44-101373620"/>
    <d v="2022-01-24T00:00:00"/>
    <d v="2022-01-25T00:00:00"/>
    <d v="2022-01-25T00:00:00"/>
    <d v="2022-09-25T00:00:00"/>
    <m/>
    <m/>
    <d v="2022-09-25T00:00:00"/>
    <n v="13600000"/>
    <s v="Diana Marcela Ruiz Molano"/>
    <m/>
    <m/>
    <m/>
    <s v="Edson Anzola"/>
    <s v="Edson Anzola "/>
    <s v="No Aplica"/>
    <s v="No Aplica"/>
    <s v="No Aplica"/>
    <s v="No Aplica"/>
    <n v="243"/>
    <s v="-"/>
  </r>
  <r>
    <s v="OK"/>
    <x v="1"/>
    <x v="1"/>
    <n v="18"/>
    <x v="6"/>
    <s v="Guzman Briñez Ennys Natalia"/>
    <x v="0"/>
    <s v="Prestación de servicios de apoyo a la gestión en los temas referentes a la verificación y depuración de la información registrada en la nómina de pensionados, a cargo del Grupo de Prestaciones Sociales de la DIVRI "/>
    <n v="3322"/>
    <n v="0"/>
    <d v="2022-01-14T00:00:00"/>
    <x v="0"/>
    <n v="14"/>
    <s v="Guzman Briñez Ennys Natalia"/>
    <n v="13600000"/>
    <d v="2022-01-24T00:00:00"/>
    <n v="1233893001"/>
    <s v="Guzman Briñez Ennys Natalia"/>
    <n v="5422"/>
    <d v="2022-01-25T00:00:00"/>
    <s v="Seguros del Estado"/>
    <s v="36-46-101015075"/>
    <s v="24/01/2022"/>
    <d v="2022-01-25T00:00:00"/>
    <d v="2022-01-25T00:00:00"/>
    <d v="2022-09-25T00:00:00"/>
    <m/>
    <m/>
    <d v="2022-09-25T00:00:00"/>
    <n v="13600000"/>
    <s v="Diana Marcela Ruiz Molano"/>
    <m/>
    <m/>
    <m/>
    <s v="Edson Anzola"/>
    <s v="Edson Anzola "/>
    <s v="No Aplica"/>
    <s v="No Aplica"/>
    <s v="No Aplica"/>
    <s v="No Aplica"/>
    <n v="243"/>
    <s v="-"/>
  </r>
  <r>
    <s v="OK"/>
    <x v="1"/>
    <x v="1"/>
    <n v="19"/>
    <x v="6"/>
    <s v="Cabanzo Gonzalez Laura Natalia"/>
    <x v="0"/>
    <s v="Prestación de servicios de apoyo a la gestión en los temas referentes a la verificación y depuración de la información registrada en la nómina de pensionados, a cargo del Grupo de Prestaciones Sociales de la DIVRI "/>
    <n v="3322"/>
    <n v="0"/>
    <d v="2022-01-14T00:00:00"/>
    <x v="0"/>
    <n v="15"/>
    <s v="Cabanzo Gonzalez Laura Natalia"/>
    <n v="13600000"/>
    <d v="2022-01-24T00:00:00"/>
    <n v="1019151861"/>
    <s v="Cabanzo Gonzalez Laura Natalia"/>
    <n v="5522"/>
    <d v="2022-01-25T00:00:00"/>
    <s v="Seguros del Estado"/>
    <s v="21-44-101373635"/>
    <d v="2022-01-24T00:00:00"/>
    <d v="2022-01-25T00:00:00"/>
    <d v="2022-01-25T00:00:00"/>
    <d v="2022-09-25T00:00:00"/>
    <m/>
    <m/>
    <d v="2022-09-25T00:00:00"/>
    <n v="13600000"/>
    <s v="Diana Marcela Ruiz Molano"/>
    <m/>
    <m/>
    <m/>
    <s v="Edson Anzola"/>
    <s v="Edson Anzola "/>
    <s v="No Aplica"/>
    <s v="No Aplica"/>
    <s v="No Aplica"/>
    <s v="No Aplica"/>
    <n v="243"/>
    <s v="-"/>
  </r>
  <r>
    <s v="OK"/>
    <x v="1"/>
    <x v="1"/>
    <n v="20"/>
    <x v="6"/>
    <s v="Olmos Puerto Laura Camila"/>
    <x v="0"/>
    <s v="Prestación de servicios de apoyo a la gestión en los temas referentes a la verificación y depuración de la información registrada en la nómina de pensionados, a cargo del Grupo de Prestaciones Sociales de la DIVRI "/>
    <n v="3322"/>
    <n v="0"/>
    <d v="2022-01-14T00:00:00"/>
    <x v="0"/>
    <n v="16"/>
    <s v="Olmos Puerto Laura Camila"/>
    <n v="13600000"/>
    <d v="2022-01-24T00:00:00"/>
    <n v="1000861082"/>
    <s v="Olmos Puerto Laura Camila"/>
    <n v="5122"/>
    <d v="2022-01-25T00:00:00"/>
    <s v="Seguros del Estado"/>
    <s v="21-44-101373704"/>
    <s v="24/01/2022"/>
    <d v="2022-01-25T00:00:00"/>
    <d v="2022-01-25T00:00:00"/>
    <d v="2022-09-25T00:00:00"/>
    <m/>
    <m/>
    <d v="2022-09-25T00:00:00"/>
    <n v="13600000"/>
    <s v="Diana Marcela Ruiz Molano"/>
    <m/>
    <m/>
    <m/>
    <s v="Edson Anzola"/>
    <s v="Edson Anzola "/>
    <s v="No Aplica"/>
    <s v="No Aplica"/>
    <s v="No Aplica"/>
    <s v="No Aplica"/>
    <n v="243"/>
    <s v="-"/>
  </r>
  <r>
    <s v="OK"/>
    <x v="1"/>
    <x v="1"/>
    <n v="21"/>
    <x v="6"/>
    <s v="Cruz Gordillo Angie Paola"/>
    <x v="0"/>
    <s v="Prestación de servicios de apoyo a la gestión en los temas referentes a la verificación y depuración de la información registrada en la nómina de pensionados, a cargo del Grupo de Prestaciones Sociales de la DIVRI "/>
    <n v="3322"/>
    <n v="0"/>
    <d v="2022-01-14T00:00:00"/>
    <x v="0"/>
    <n v="17"/>
    <s v="Cruz Gordillo Angie Paola"/>
    <n v="13600000"/>
    <d v="2022-01-24T00:00:00"/>
    <n v="1233511543"/>
    <s v="Cruz Gordillo Angie Paola"/>
    <n v="5622"/>
    <d v="2022-01-25T00:00:00"/>
    <s v="Seguros del Estado"/>
    <s v="36-46-101015089"/>
    <s v="24/01/2022"/>
    <d v="2022-01-25T00:00:00"/>
    <d v="2022-01-25T00:00:00"/>
    <d v="2022-09-25T00:00:00"/>
    <m/>
    <m/>
    <d v="2022-09-25T00:00:00"/>
    <n v="13600000"/>
    <s v="Diana Marcela Ruiz Molano"/>
    <m/>
    <m/>
    <m/>
    <s v="Edson Anzola"/>
    <s v="Edson Anzola "/>
    <s v="No Aplica"/>
    <s v="No Aplica"/>
    <s v="No Aplica"/>
    <s v="No Aplica"/>
    <n v="243"/>
    <s v="-"/>
  </r>
  <r>
    <s v="OK"/>
    <x v="1"/>
    <x v="1"/>
    <n v="22"/>
    <x v="0"/>
    <s v="Gestión Documental"/>
    <x v="0"/>
    <s v="SOPORTE, MANTENIMIENTO EVOLUTIVO Y ACTUALIZACION DEL SISTEMA DE GESTION DOCUMENTAL ELECTRONICO – SGDEA – (ARCHIVOX y TRAMITEX) DE LA DIVRI"/>
    <n v="4022"/>
    <n v="107175327"/>
    <d v="2022-01-24T00:00:00"/>
    <x v="0"/>
    <n v="29"/>
    <s v="IOIP SAS"/>
    <n v="107175327"/>
    <d v="2022-01-28T00:00:00"/>
    <n v="901257606"/>
    <s v=""/>
    <n v="7222"/>
    <d v="2022-01-28T00:00:00"/>
    <s v="Seguros del Estado"/>
    <s v="25-47-101002525"/>
    <d v="2022-01-28T00:00:00"/>
    <d v="2022-01-31T00:00:00"/>
    <d v="2022-01-31T00:00:00"/>
    <d v="2022-12-31T00:00:00"/>
    <m/>
    <m/>
    <d v="2022-12-31T00:00:00"/>
    <n v="107175327"/>
    <s v="Alexis Cifuentes"/>
    <m/>
    <s v="Administrativa"/>
    <s v="Lisandro Polania"/>
    <s v="Yurley Amaya Acosta"/>
    <s v="Edson Anzola "/>
    <m/>
    <m/>
    <m/>
    <m/>
    <n v="334"/>
    <s v="-"/>
  </r>
  <r>
    <s v="OK"/>
    <x v="1"/>
    <x v="1"/>
    <n v="23"/>
    <x v="0"/>
    <s v="Software Misional"/>
    <x v="0"/>
    <s v="Contratar los servicios de soporte mantenimiento técnico y evolutivo para el sistema de información misional para la rehabilitación integral – SIMRI de la DIVRI"/>
    <n v="3922"/>
    <m/>
    <d v="2022-01-21T00:00:00"/>
    <x v="0"/>
    <n v="28"/>
    <s v="ASOCIACION DE INGENIEROS DE SISTEMAS 3D GRUPO EMPRESARIAL"/>
    <n v="124444680"/>
    <d v="2022-01-28T00:00:00"/>
    <n v="900171195"/>
    <s v=""/>
    <n v="7122"/>
    <d v="2022-01-28T00:00:00"/>
    <s v="Seguros del Estado"/>
    <s v="63-46-101003124"/>
    <d v="2022-01-27T00:00:00"/>
    <d v="2022-01-28T00:00:00"/>
    <d v="2022-01-28T00:00:00"/>
    <d v="2022-12-31T00:00:00"/>
    <m/>
    <m/>
    <d v="2022-12-31T00:00:00"/>
    <n v="124444680"/>
    <s v="Francisco Lara"/>
    <m/>
    <s v="Administrativa"/>
    <s v="Lisandro Polania"/>
    <s v="Eliana Gómez"/>
    <s v="Edson Anzola "/>
    <m/>
    <m/>
    <m/>
    <m/>
    <n v="337"/>
    <s v="-"/>
  </r>
  <r>
    <s v="OK"/>
    <x v="1"/>
    <x v="1"/>
    <n v="24"/>
    <x v="6"/>
    <s v="Lizeth Vannessa Pinzon Muñoz"/>
    <x v="0"/>
    <s v="Prestación de servicios de apoyo a la gestión en los temas referentes a la verificación y depuración de la información registrada en la nómina de pensionados, a cargo del Grupo de Prestaciones Sociales de la DIVRI "/>
    <n v="3322"/>
    <n v="0"/>
    <d v="2022-01-14T00:00:00"/>
    <x v="0"/>
    <n v="11"/>
    <s v="Lizeth Vannessa Pinzon Muñoz"/>
    <n v="13600000"/>
    <d v="2022-01-24T00:00:00"/>
    <n v="1098409865"/>
    <s v="Lizeth Vannessa Pinzon Muñoz"/>
    <n v="6022"/>
    <d v="2022-01-25T00:00:00"/>
    <s v="Seguros del Estado"/>
    <s v="21-46-101040417"/>
    <s v="24/01/2022"/>
    <d v="2022-01-25T00:00:00"/>
    <d v="2022-01-25T00:00:00"/>
    <d v="2022-09-25T00:00:00"/>
    <m/>
    <m/>
    <d v="2022-09-25T00:00:00"/>
    <n v="13600000"/>
    <s v="Diana Marcela Ruiz Molano"/>
    <m/>
    <m/>
    <m/>
    <s v="Edson Anzola"/>
    <s v="Edson Anzola "/>
    <s v="No Aplica"/>
    <s v="No Aplica"/>
    <s v="No Aplica"/>
    <s v="No Aplica"/>
    <n v="243"/>
    <s v="-"/>
  </r>
  <r>
    <s v="OK"/>
    <x v="1"/>
    <x v="1"/>
    <n v="25"/>
    <x v="6"/>
    <s v="Laura Valentina Matamoros Naranjo"/>
    <x v="0"/>
    <s v="Prestar sus servicios profesionales como politóloga para apoyar el área de comunicaciones y participación ciudadana, para el desarrollo de políticas y lineamientos a cargo de la DIVRI"/>
    <n v="3422"/>
    <n v="0"/>
    <d v="2022-01-14T00:00:00"/>
    <x v="0"/>
    <n v="19"/>
    <s v="Laura Valentina Matamoros Naranjo"/>
    <n v="40000000"/>
    <d v="2022-01-24T00:00:00"/>
    <n v="1144095300"/>
    <s v="Laura Valentina Matamoros Naranjo"/>
    <n v="5822"/>
    <d v="2022-01-25T00:00:00"/>
    <s v="Compañía Mundial de Seguros"/>
    <s v="NG-100194731"/>
    <d v="2022-01-25T00:00:00"/>
    <d v="2022-01-25T00:00:00"/>
    <d v="2022-01-25T00:00:00"/>
    <d v="2022-09-25T00:00:00"/>
    <n v="15000000"/>
    <n v="91"/>
    <d v="2022-12-25T00:00:00"/>
    <n v="55000000"/>
    <s v="Juan Carlos Collazos"/>
    <m/>
    <m/>
    <m/>
    <s v="Eliana Gómez"/>
    <s v="Edson Anzola "/>
    <s v="No Aplica"/>
    <s v="No Aplica"/>
    <s v="No Aplica"/>
    <s v="No Aplica"/>
    <n v="243"/>
    <s v="-"/>
  </r>
  <r>
    <s v="OK"/>
    <x v="1"/>
    <x v="1"/>
    <n v="26"/>
    <x v="6"/>
    <s v="Yurley Caruly Amaya Acosta "/>
    <x v="0"/>
    <s v="Contratar la prestación de servicios profesionales como abogada especialista en derecho administrativo con conocimiento y experiencia en contratación estatal, para llevar a cabo el trámite e impulso de los procesos contractuales de la DIVRI."/>
    <n v="3422"/>
    <n v="0"/>
    <d v="2022-01-14T00:00:00"/>
    <x v="0"/>
    <n v="20"/>
    <s v="Yurley Caruly Amaya Acosta "/>
    <n v="40000000"/>
    <d v="2022-01-24T00:00:00"/>
    <n v="1065617437"/>
    <s v="Yurley Caruly Amaya Acosta "/>
    <n v="5922"/>
    <d v="2022-01-25T00:00:00"/>
    <s v="Seguros del Estado"/>
    <s v="14-46-101067442"/>
    <d v="2022-01-25T00:00:00"/>
    <d v="2022-01-25T00:00:00"/>
    <d v="2022-01-25T00:00:00"/>
    <d v="2022-09-25T00:00:00"/>
    <m/>
    <m/>
    <d v="2022-09-25T00:00:00"/>
    <n v="40000000"/>
    <s v="Juan Carlos Collazos"/>
    <m/>
    <m/>
    <m/>
    <s v="Eliana Gómez"/>
    <s v="Edson Anzola "/>
    <s v="No Aplica"/>
    <s v="No Aplica"/>
    <s v="No Aplica"/>
    <s v="No Aplica"/>
    <n v="243"/>
    <s v="-"/>
  </r>
  <r>
    <s v="OK"/>
    <x v="2"/>
    <x v="1"/>
    <n v="27"/>
    <x v="2"/>
    <s v="Calculo Actuarial "/>
    <x v="0"/>
    <s v="Prestación de servicios profesionales para realizar el cálculo actuarial del pasivo de beneficios a empleados a largo plazo de la DIVRI con corte a 31 de diciembre de 2021, y sus variaciones con respecto a los cálculos actuariales validados a 31 de diciembre del 2020. Incluyendo la validación del cálculo actuarial adelantado para la vigencia 2020"/>
    <n v="4122"/>
    <n v="0"/>
    <d v="2022-01-14T00:00:00"/>
    <x v="0"/>
    <n v="39"/>
    <s v="Habitudes"/>
    <n v="9520000"/>
    <d v="2022-02-01T00:00:00"/>
    <n v="901300363"/>
    <s v="Rodrigo Silva"/>
    <n v="8222"/>
    <d v="2022-02-02T00:00:00"/>
    <s v="No Aplica"/>
    <s v="No Aplica"/>
    <m/>
    <m/>
    <d v="2022-02-02T00:00:00"/>
    <d v="2022-02-28T00:00:00"/>
    <m/>
    <m/>
    <d v="2022-02-28T00:00:00"/>
    <n v="9520000"/>
    <s v="Frank Ramos"/>
    <m/>
    <s v="Administrativa"/>
    <s v="Lisandro Polania"/>
    <s v="Enerieth Badillo"/>
    <s v="Frank Ramos"/>
    <m/>
    <m/>
    <m/>
    <m/>
    <n v="26"/>
    <s v="-"/>
  </r>
  <r>
    <s v="OK"/>
    <x v="2"/>
    <x v="1"/>
    <n v="28"/>
    <x v="0"/>
    <s v="Mantenimiento De Gruas"/>
    <x v="0"/>
    <s v="Contratar los servicios de mantenimiento correctivo y preventivo de los equipos grúas de elevación y transporte e ingreso a la piscina DIGI PROJECT, para la DIVRI"/>
    <n v="3622"/>
    <n v="32000000"/>
    <m/>
    <x v="0"/>
    <n v="30"/>
    <s v="SYCO Ingenieria SAS"/>
    <n v="32000000"/>
    <d v="2022-01-28T00:00:00"/>
    <n v="900687434"/>
    <s v="Julio Cesar Ramirez Herrera"/>
    <n v="8022"/>
    <d v="2022-01-28T00:00:00"/>
    <s v="Seguros Mundial"/>
    <s v="CSC-10001703"/>
    <d v="2022-02-21T00:00:00"/>
    <d v="2022-02-22T00:00:00"/>
    <d v="2022-02-22T00:00:00"/>
    <d v="2022-12-15T00:00:00"/>
    <m/>
    <m/>
    <d v="2022-12-15T00:00:00"/>
    <n v="32000000"/>
    <s v="Wilmer Velandia Rios"/>
    <m/>
    <m/>
    <s v="Lisandro Polania"/>
    <s v="Eliana Gómez"/>
    <s v="Edson Anzola "/>
    <m/>
    <m/>
    <m/>
    <m/>
    <n v="296"/>
    <s v="-"/>
  </r>
  <r>
    <s v="OK"/>
    <x v="1"/>
    <x v="1"/>
    <n v="29"/>
    <x v="6"/>
    <s v="Alexis Geovanny Cifuentes Rodriguez"/>
    <x v="0"/>
    <s v="Contratar la prestación de servicios profesionales como ingeniero de sistemas especialista en gerencia de proyectos de telecomunicaciones con conocimiento en ciberseguridad de la DIVRI"/>
    <n v="3422"/>
    <n v="0"/>
    <d v="2022-01-14T00:00:00"/>
    <x v="0"/>
    <n v="22"/>
    <s v="Alexis Geovanny Cifuentes Rodriguez"/>
    <n v="40000000"/>
    <d v="2022-01-25T00:00:00"/>
    <n v="80238187"/>
    <s v="Alexis Geovanny Cifuentes Rodriguez"/>
    <n v="6222"/>
    <d v="2022-01-25T00:00:00"/>
    <s v="Aseguradora Solidaria de Colombia"/>
    <s v="376 47 994000018049"/>
    <s v="26/01/2022"/>
    <d v="2022-01-26T00:00:00"/>
    <d v="2022-01-26T00:00:00"/>
    <d v="2022-09-21T00:00:00"/>
    <m/>
    <m/>
    <d v="2022-09-21T00:00:00"/>
    <n v="40000000"/>
    <s v="Juan Carlos Collazos"/>
    <m/>
    <m/>
    <m/>
    <s v="Eliana Gómez"/>
    <s v="Edson Anzola "/>
    <s v="No Aplica"/>
    <s v="No Aplica"/>
    <s v="No Aplica"/>
    <s v="No Aplica"/>
    <n v="238"/>
    <s v="-"/>
  </r>
  <r>
    <s v="OK"/>
    <x v="1"/>
    <x v="1"/>
    <n v="30"/>
    <x v="6"/>
    <s v="Olga Marlen Salinas Huertas"/>
    <x v="0"/>
    <s v="Prestar sus servicios profesionales como administradora de empresas, para apoyar a la coordinación administrativa y financiera en la gestión de cuentas por pagar, administración del PAA, estructuración económica y participación en los comités de adquisición de la DIVRI"/>
    <n v="3422"/>
    <n v="0"/>
    <d v="2022-01-14T00:00:00"/>
    <x v="0"/>
    <n v="23"/>
    <s v="Olga Marlen Salinas Huertas"/>
    <n v="40000000"/>
    <d v="2022-01-26T00:00:00"/>
    <n v="52298463"/>
    <s v="Olga Marlen Salinas Huertas"/>
    <n v="6522"/>
    <d v="2022-01-26T00:00:00"/>
    <s v="Aseguradora Solidaria de Colombia"/>
    <s v="_x0009_376-47-994000018063"/>
    <s v="26/01/2022"/>
    <d v="2022-01-26T00:00:00"/>
    <d v="2022-01-26T00:00:00"/>
    <d v="2022-09-27T00:00:00"/>
    <m/>
    <m/>
    <d v="2022-09-27T00:00:00"/>
    <n v="40000000"/>
    <s v="Juan Carlos Collazos"/>
    <m/>
    <m/>
    <m/>
    <s v="Eliana Gómez"/>
    <s v="Edson Anzola "/>
    <s v="No Aplica"/>
    <s v="No Aplica"/>
    <s v="No Aplica"/>
    <s v="No Aplica"/>
    <n v="244"/>
    <s v="-"/>
  </r>
  <r>
    <s v="OK"/>
    <x v="1"/>
    <x v="1"/>
    <n v="31"/>
    <x v="6"/>
    <s v="Edson Norberto Anzola Rodriguez"/>
    <x v="0"/>
    <s v="Prestar sus servicios profesionales como economista, para apoyar a la coordinador administrativo y financiero en la estructuración y desarrollo de los procesos de contratación de la DIVRI"/>
    <n v="3422"/>
    <n v="0"/>
    <d v="2022-01-14T00:00:00"/>
    <x v="0"/>
    <n v="24"/>
    <s v="Edson Norberto Anzola Rodriguez"/>
    <n v="40000000"/>
    <d v="2022-01-25T00:00:00"/>
    <n v="1020714536"/>
    <s v="Edson Norberto Anzola Rodriguez"/>
    <n v="6122"/>
    <d v="2022-01-25T00:00:00"/>
    <s v="Aseguradora Solidaria de Colombia"/>
    <s v="376 47 994000018048"/>
    <s v="26/01/2022"/>
    <d v="2022-01-26T00:00:00"/>
    <d v="2022-01-26T00:00:00"/>
    <d v="2022-09-25T00:00:00"/>
    <n v="15000000"/>
    <n v="91"/>
    <d v="2022-12-25T00:00:00"/>
    <n v="55000000"/>
    <s v="Juan Carlos Collazos"/>
    <m/>
    <m/>
    <m/>
    <s v="Eliana Gómez"/>
    <s v="Edson Anzola "/>
    <s v="No Aplica"/>
    <s v="No Aplica"/>
    <s v="No Aplica"/>
    <s v="No Aplica"/>
    <n v="242"/>
    <s v="-"/>
  </r>
  <r>
    <s v="OK"/>
    <x v="1"/>
    <x v="1"/>
    <n v="32"/>
    <x v="6"/>
    <s v="David Eduardo Perez Perez"/>
    <x v="0"/>
    <s v="Contratar la prestación de servicios profesionales como abogado especialista en derecho administrativo, para asesorar jurídicamente a la coordinación de veteranos de la DIVRI"/>
    <n v="3422"/>
    <n v="0"/>
    <d v="2022-01-14T00:00:00"/>
    <x v="0"/>
    <n v="25"/>
    <s v="David Eduardo Perez Perez"/>
    <n v="40000000"/>
    <d v="2022-01-25T00:00:00"/>
    <n v="92532144"/>
    <s v="David Eduardo Perez Perez"/>
    <n v="6622"/>
    <d v="2022-01-26T00:00:00"/>
    <s v="Compañía Mundial de Seguros"/>
    <s v="NB-100194932"/>
    <s v="26/01/2022"/>
    <d v="2022-01-26T00:00:00"/>
    <d v="2022-01-26T00:00:00"/>
    <d v="2022-09-26T00:00:00"/>
    <n v="15000000"/>
    <n v="96"/>
    <d v="2022-12-25T00:00:00"/>
    <n v="55000000"/>
    <s v="JOHANNA CATALINA ALFONSO PALOMINO"/>
    <m/>
    <m/>
    <m/>
    <s v="Eliana Gómez"/>
    <s v="Edson Anzola "/>
    <s v="No Aplica"/>
    <s v="No Aplica"/>
    <s v="No Aplica"/>
    <s v="No Aplica"/>
    <n v="243"/>
    <s v="-"/>
  </r>
  <r>
    <s v="OK"/>
    <x v="2"/>
    <x v="1"/>
    <n v="33"/>
    <x v="5"/>
    <s v="Servicio De Mensajeria"/>
    <x v="0"/>
    <s v="Prestación de servicio postal de recepción, clasificación de correo electrónico y certificado, mensajería expresa transporte, entrega y administración de correspondencia, envió de paquetes, documentos y demás envíos postales a nivel urbano, nacional e internacional en la modalidad de servicio que requiera la DIVRI"/>
    <n v="4222"/>
    <n v="236097028"/>
    <d v="2022-01-26T00:00:00"/>
    <x v="0"/>
    <n v="31"/>
    <s v="SERVICIOS POSTALES NACIONALES S.A"/>
    <n v="236097028"/>
    <d v="2022-01-28T00:00:00"/>
    <n v="900062917"/>
    <s v="Carlos Ignacio De La Rosa Manotas"/>
    <n v="8122"/>
    <d v="2022-01-28T00:00:00"/>
    <s v="Seguros del Estado"/>
    <s v="45-44-101135182"/>
    <d v="2022-02-02T00:00:00"/>
    <d v="2022-02-09T00:00:00"/>
    <d v="2022-02-09T00:00:00"/>
    <d v="2022-12-31T00:00:00"/>
    <n v="30000000"/>
    <m/>
    <d v="2022-12-31T00:00:00"/>
    <n v="266097028"/>
    <s v="Diana Marcela Ruiz Molano"/>
    <m/>
    <s v="Administrativa"/>
    <s v="Lisandro Polania"/>
    <s v="Eliana Gómez"/>
    <s v="Frank Ramos"/>
    <m/>
    <m/>
    <m/>
    <m/>
    <n v="325"/>
    <s v="-"/>
  </r>
  <r>
    <s v="OK"/>
    <x v="1"/>
    <x v="1"/>
    <n v="34"/>
    <x v="6"/>
    <s v="Maria Carolina Jimenez Castro"/>
    <x v="0"/>
    <s v="Prestar sus servicios profesionales como administradora de empresas, para apoyar la gestion interinstitucional de la DIVRI"/>
    <n v="3422"/>
    <m/>
    <d v="2022-01-14T00:00:00"/>
    <x v="0"/>
    <n v="32"/>
    <s v="Maria Carolina Jimenez Castro"/>
    <n v="56000000"/>
    <d v="2022-01-28T00:00:00"/>
    <n v="52436927"/>
    <s v="Maria Carolina Jimenez Castro"/>
    <n v="7622"/>
    <d v="2022-01-28T00:00:00"/>
    <s v="Seguros del Estado"/>
    <s v="21-46-101045943"/>
    <s v="31/01/2022"/>
    <d v="2022-02-01T00:00:00"/>
    <d v="2022-02-01T00:00:00"/>
    <d v="2022-09-30T00:00:00"/>
    <n v="21000000"/>
    <n v="92"/>
    <d v="2022-12-31T00:00:00"/>
    <n v="77000000"/>
    <s v="Juan Carlos Collazos"/>
    <m/>
    <m/>
    <m/>
    <s v="Eliana Gómez"/>
    <s v="Edson Anzola "/>
    <s v="No Aplica"/>
    <s v="No Aplica"/>
    <s v="No Aplica"/>
    <s v="No Aplica"/>
    <n v="241"/>
    <s v="-"/>
  </r>
  <r>
    <s v="OK"/>
    <x v="1"/>
    <x v="1"/>
    <n v="35"/>
    <x v="6"/>
    <s v="Andrea Avellaneda"/>
    <x v="0"/>
    <s v="Prestar sus servicios profesionales como economista, para apoyar al grupo veteranos en la asesoría, planeación, funcionamiento y seguimiento económico de los proyectos de competencia del grupo y en especial, del fondo de fomento para la educación superior para veteranos"/>
    <n v="3422"/>
    <n v="0"/>
    <d v="2022-01-14T00:00:00"/>
    <x v="0"/>
    <n v="33"/>
    <s v="Andrea Johana Avellaneda Mendieta"/>
    <n v="30000000"/>
    <d v="2022-01-28T00:00:00"/>
    <n v="1018460065"/>
    <s v="Avellaneda Mendieta Andrea Johana"/>
    <n v="7422"/>
    <d v="2022-01-28T00:00:00"/>
    <s v="Compañía Mundial de Seguros"/>
    <s v="100018083"/>
    <s v="28/01/2022"/>
    <d v="2022-02-01T00:00:00"/>
    <d v="2022-02-01T00:00:00"/>
    <d v="2022-07-28T00:00:00"/>
    <m/>
    <m/>
    <d v="2022-07-28T00:00:00"/>
    <n v="30000000"/>
    <s v="JOHANNA CATALINA ALFONSO PALOMINO"/>
    <m/>
    <m/>
    <m/>
    <s v="Eliana Gómez"/>
    <s v="Edson Anzola "/>
    <s v="No Aplica"/>
    <s v="No Aplica"/>
    <s v="No Aplica"/>
    <s v="No Aplica"/>
    <n v="177"/>
    <s v="-"/>
  </r>
  <r>
    <s v="OK"/>
    <x v="1"/>
    <x v="1"/>
    <n v="36"/>
    <x v="6"/>
    <s v="Felipe Herrera"/>
    <x v="0"/>
    <s v="Prestar sus servicios profesionales como abogado, para apoyar la asesoría jurídica en los procesos de competencia del grupo veteranos y la proyección a las respuestas de peticiones, tutelas, quejas y reclamos en la DIVRI"/>
    <n v="3422"/>
    <n v="0"/>
    <d v="2022-01-14T00:00:00"/>
    <x v="0"/>
    <n v="34"/>
    <s v="Herrera Felipe Santiago"/>
    <n v="30000000"/>
    <d v="2022-01-28T00:00:00"/>
    <n v="1048271164"/>
    <s v="Herrera Felipe Santiago"/>
    <n v="7722"/>
    <d v="2022-01-28T00:00:00"/>
    <s v="Seguros del Estado"/>
    <s v="21-46-101046004"/>
    <s v="31/01/2022"/>
    <d v="2022-02-02T00:00:00"/>
    <d v="2022-02-02T00:00:00"/>
    <d v="2022-07-28T00:00:00"/>
    <m/>
    <m/>
    <d v="2022-07-28T00:00:00"/>
    <n v="30000000"/>
    <s v="JOHANNA CATALINA ALFONSO PALOMINO"/>
    <m/>
    <m/>
    <m/>
    <s v="Yurley Amaya Acosta"/>
    <s v="No Aplica"/>
    <s v="No Aplica"/>
    <s v="No Aplica"/>
    <s v="No Aplica"/>
    <s v="No Aplica"/>
    <n v="176"/>
    <s v="-"/>
  </r>
  <r>
    <s v="OK"/>
    <x v="2"/>
    <x v="1"/>
    <n v="37"/>
    <x v="6"/>
    <s v="Barbosa Fontecha Carlos Augusto"/>
    <x v="0"/>
    <s v="Prestar servicios profesionales de apoyo a la gestión a través de un especialista con experiencia en el sector defensa en la implementación y mejora del modelo integrado de planeación y gestión, estructuración y seguimiento de planes operativos, apoyo a la gestión del sistema de calidad y labores de control interno a los grupos que componen la dirección."/>
    <n v="3422"/>
    <n v="0"/>
    <d v="2022-01-14T00:00:00"/>
    <x v="0"/>
    <n v="35"/>
    <s v="Barbosa Fontecha Carlos Augusto"/>
    <n v="42000000"/>
    <d v="2022-02-01T00:00:00"/>
    <n v="79342148"/>
    <s v="Barbosa Fontecha Carlos Augusto"/>
    <n v="7822"/>
    <d v="2022-01-28T00:00:00"/>
    <s v="Seguros del Estado"/>
    <s v="21-46-101046040"/>
    <s v="31/01/2022"/>
    <d v="2022-02-01T00:00:00"/>
    <d v="2022-02-01T00:00:00"/>
    <d v="2022-07-28T00:00:00"/>
    <m/>
    <m/>
    <d v="2022-07-28T00:00:00"/>
    <n v="42000000"/>
    <s v="Lisandro Polania"/>
    <m/>
    <m/>
    <m/>
    <s v="Enerieth Badillo"/>
    <s v="No Aplica"/>
    <s v="No Aplica"/>
    <s v="No Aplica"/>
    <s v="No Aplica"/>
    <s v="No Aplica"/>
    <n v="177"/>
    <s v="-"/>
  </r>
  <r>
    <s v="OK"/>
    <x v="2"/>
    <x v="1"/>
    <n v="38"/>
    <x v="6"/>
    <s v="Pinzon Uribe Ernesto"/>
    <x v="0"/>
    <s v="Contratar los servicios de un profesional en ciencias militares y administración de empresas con experiencia del sector público en las tareas de administración y celebración de convenios de cooperación interinstitucionales y cooperación internacional, en apoyo a la gestión de la dirección y de los grupos que componen la Dirección De Veteranos Y Rehabilitación Inclusiva"/>
    <n v="3422"/>
    <n v="0"/>
    <d v="2022-01-14T00:00:00"/>
    <x v="0"/>
    <n v="36"/>
    <s v="Pinzon Uribe Ernesto"/>
    <n v="42000000"/>
    <d v="2022-02-01T00:00:00"/>
    <n v="13484177"/>
    <s v="Pinzon Uribe Ernesto"/>
    <n v="7922"/>
    <d v="2022-01-28T00:00:00"/>
    <s v="Seguros Mutual"/>
    <s v="NB10196584"/>
    <s v="31/01/2022"/>
    <d v="2022-02-01T00:00:00"/>
    <d v="2022-02-01T00:00:00"/>
    <d v="2022-07-31T00:00:00"/>
    <n v="14000000"/>
    <n v="61"/>
    <d v="2022-09-30T00:00:00"/>
    <n v="56000000"/>
    <s v="JOHANNA CATALINA ALFONSO PALOMINO"/>
    <m/>
    <s v="Administrativa"/>
    <s v="Lisandro Polania"/>
    <s v="Yurley Amaya Acosta"/>
    <s v="No Aplica"/>
    <s v="No Aplica"/>
    <s v="No Aplica"/>
    <s v="No Aplica"/>
    <s v="No Aplica"/>
    <n v="180"/>
    <s v="-"/>
  </r>
  <r>
    <s v="OK"/>
    <x v="2"/>
    <x v="1"/>
    <n v="39"/>
    <x v="6"/>
    <s v="Pedraza Osorio Francisco Jenaro"/>
    <x v="0"/>
    <s v="Prestar sus servicios de apoyo a la gestión en la dirección de veteranos y rehabilitación inclusiva en referencia a la sensibilización y orientación de los usuarios de los servicios de la dependencia"/>
    <n v="3422"/>
    <n v="0"/>
    <d v="2022-01-14T00:00:00"/>
    <x v="0"/>
    <n v="37"/>
    <s v="Pedraza Osorio Francisco Jenaro"/>
    <n v="18000000"/>
    <d v="2022-02-01T00:00:00"/>
    <n v="79802411"/>
    <s v="Pedraza Osorio Francisco Jenaro"/>
    <n v="7322"/>
    <d v="2022-01-28T00:00:00"/>
    <s v="Seguros del Estado"/>
    <s v="_x0009_21-46-101045853"/>
    <s v="31/01/2022"/>
    <d v="2022-02-01T00:00:00"/>
    <d v="2022-02-01T00:00:00"/>
    <d v="2022-07-28T00:00:00"/>
    <m/>
    <m/>
    <d v="2022-07-28T00:00:00"/>
    <n v="18000000"/>
    <s v="JOHANNA CATALINA ALFONSO PALOMINO"/>
    <m/>
    <m/>
    <m/>
    <s v="Enerieth Badillo"/>
    <s v="No Aplica"/>
    <s v="No Aplica"/>
    <s v="No Aplica"/>
    <s v="No Aplica"/>
    <s v="No Aplica"/>
    <n v="177"/>
    <s v="-"/>
  </r>
  <r>
    <s v="OK"/>
    <x v="1"/>
    <x v="1"/>
    <n v="40"/>
    <x v="6"/>
    <s v="Parra Cortes Sergio Camilo"/>
    <x v="0"/>
    <s v="Prestación de servicios de apoyo a la gestión en la dirección de veteranos y rehabilitación inclusiva, para el funcionamiento y desarrollo de las sesiones adelantadas en el marco de la comisión intersectorial para la atención integral al veterano y del consejo de veterano"/>
    <n v="3422"/>
    <n v="0"/>
    <d v="2022-01-14T00:00:00"/>
    <x v="0"/>
    <n v="38"/>
    <s v="Parra Cortes Sergio Camilo"/>
    <n v="18000000"/>
    <d v="2022-01-28T00:00:00"/>
    <n v="1032384268"/>
    <s v="Parra Cortes Sergio Camilo"/>
    <n v="7522"/>
    <d v="2022-01-28T00:00:00"/>
    <s v="Seguros del Estado"/>
    <s v="14-46-101071188"/>
    <s v="28/01/2022"/>
    <d v="2022-01-31T00:00:00"/>
    <d v="2022-01-31T00:00:00"/>
    <d v="2022-07-30T00:00:00"/>
    <m/>
    <m/>
    <d v="2022-07-30T00:00:00"/>
    <n v="18000000"/>
    <s v="JOHANNA CATALINA ALFONSO PALOMINO"/>
    <m/>
    <m/>
    <m/>
    <s v="Eliana Gómez"/>
    <s v="No Aplica"/>
    <s v="No Aplica"/>
    <s v="No Aplica"/>
    <s v="No Aplica"/>
    <s v="No Aplica"/>
    <n v="180"/>
    <s v="-"/>
  </r>
  <r>
    <s v="OK"/>
    <x v="3"/>
    <x v="1"/>
    <n v="41"/>
    <x v="1"/>
    <s v="Vigilancia"/>
    <x v="0"/>
    <s v="Contratar el servicio de vigilancia y seguridad privada para las instalaciones de DIVRI - MDN vigencia 2022"/>
    <n v="4322"/>
    <n v="876247808"/>
    <d v="2022-02-07T00:00:00"/>
    <x v="0"/>
    <n v="42"/>
    <s v="Seguridad Digital Ltda"/>
    <n v="868948897.26999998"/>
    <d v="2022-03-16T00:00:00"/>
    <n v="800248541"/>
    <s v="Denice Garzón Malpica"/>
    <n v="19222"/>
    <d v="2022-03-17T00:00:00"/>
    <s v="Seguros Mundial"/>
    <s v="280044030_x000a_RC 280044031"/>
    <d v="2022-03-14T00:00:00"/>
    <d v="2022-03-15T00:00:00"/>
    <d v="2022-03-17T00:00:00"/>
    <d v="2022-12-31T00:00:00"/>
    <m/>
    <m/>
    <d v="2022-12-31T00:00:00"/>
    <n v="868948897.26999998"/>
    <s v="Cesar Ortega"/>
    <m/>
    <s v="Administrativa"/>
    <s v="Lisandro Polania"/>
    <s v="Enerieth Badillo"/>
    <s v="Edson Anzola "/>
    <s v="Cesar Orteda"/>
    <m/>
    <m/>
    <m/>
    <n v="289"/>
    <s v="-"/>
  </r>
  <r>
    <s v="OK"/>
    <x v="3"/>
    <x v="1"/>
    <n v="42"/>
    <x v="2"/>
    <s v="Tiquetes Aéreos"/>
    <x v="0"/>
    <s v="Contratar el suministro de tiquetes aéreos nacionales e internacionales que sean requeridos para el personal que preste sus servicios en la DIVRI"/>
    <n v="4422"/>
    <n v="45000000"/>
    <d v="2022-02-21T00:00:00"/>
    <x v="1"/>
    <n v="40"/>
    <s v="Subatur"/>
    <n v="45000000"/>
    <d v="2022-03-08T00:00:00"/>
    <n v="800075003"/>
    <s v="Gustavo Delgado Garavito"/>
    <n v="16622"/>
    <d v="2022-03-10T00:00:00"/>
    <s v="Seguros del Estado"/>
    <s v="15-44-101260103"/>
    <d v="2022-03-11T00:00:00"/>
    <d v="2022-03-14T00:00:00"/>
    <d v="2022-03-14T00:00:00"/>
    <d v="2022-12-31T00:00:00"/>
    <n v="10000000"/>
    <m/>
    <d v="2022-12-31T00:00:00"/>
    <n v="55000000"/>
    <s v="Leydi Yesenia "/>
    <m/>
    <s v="Administrativa"/>
    <s v="Lisandro Polania"/>
    <s v="Yurley Amaya Acosta"/>
    <s v="Edson Anzola "/>
    <s v="Yaneth Herrera"/>
    <m/>
    <m/>
    <m/>
    <n v="292"/>
    <s v="-"/>
  </r>
  <r>
    <s v="OK"/>
    <x v="3"/>
    <x v="1"/>
    <n v="151281"/>
    <x v="4"/>
    <s v="Licencias Microsoft "/>
    <x v="0"/>
    <s v="Adquisición de las licencias de Microsoft office 365 con seguridad basada en identidad, con su respectivo soporte para la DIVRI"/>
    <n v="4522"/>
    <n v="496584040.42000002"/>
    <d v="2021-02-18T00:00:00"/>
    <x v="0"/>
    <n v="86585"/>
    <s v="Unión Temporal DELL EMC"/>
    <n v="311074790"/>
    <d v="2022-03-11T00:00:00"/>
    <n v="901399373"/>
    <s v="Angela Chaparro"/>
    <n v="17722"/>
    <d v="2022-03-14T00:00:00"/>
    <s v="Jmalucelli"/>
    <s v="2036849"/>
    <d v="2022-03-18T00:00:00"/>
    <d v="2022-03-22T00:00:00"/>
    <d v="2022-03-22T00:00:00"/>
    <d v="2022-12-31T00:00:00"/>
    <m/>
    <m/>
    <d v="2022-12-31T00:00:00"/>
    <n v="311074790"/>
    <s v="Adriana María Pedraza Estepa"/>
    <m/>
    <s v="Administrativa"/>
    <s v="Lisandro Polania"/>
    <s v="Eliana Gómez"/>
    <s v="Edson Anzola "/>
    <s v="Alexis Cifuentes"/>
    <s v="Eliana Gómez"/>
    <s v="Edson Anzola "/>
    <s v="Alexis Cifuentes"/>
    <n v="284"/>
    <s v="-"/>
  </r>
  <r>
    <s v="OK"/>
    <x v="3"/>
    <x v="1"/>
    <n v="43"/>
    <x v="2"/>
    <s v="Red Contra Incendios"/>
    <x v="0"/>
    <s v="Contratar el servicio de inspección, pruebas, mantenimiento preventivo (IPM) y correctivo del sistema de extinción de incendios de la DIVRI"/>
    <n v="4722"/>
    <n v="26509045"/>
    <d v="2022-02-25T00:00:00"/>
    <x v="0"/>
    <n v="41"/>
    <s v="ING SOLUTION SAS"/>
    <n v="15052690"/>
    <d v="2022-03-15T00:00:00"/>
    <n v="900361477"/>
    <s v="Victor Andres Caceres Goyeneche"/>
    <n v="18322"/>
    <d v="2022-03-15T00:00:00"/>
    <s v="Seguros del Estado"/>
    <s v="21-44-101378001"/>
    <d v="2022-03-12T00:00:00"/>
    <d v="2022-03-15T00:00:00"/>
    <d v="2022-03-15T00:00:00"/>
    <d v="2022-12-22T00:00:00"/>
    <m/>
    <m/>
    <d v="2022-12-22T00:00:00"/>
    <n v="15052690"/>
    <s v="Cesar Ortega"/>
    <m/>
    <s v="Administrativa"/>
    <s v="Lisandro Polania"/>
    <s v="Enerieth Badillo"/>
    <s v="Edson Anzola "/>
    <s v="Gilberto Canizales"/>
    <m/>
    <m/>
    <m/>
    <n v="282"/>
    <s v="-"/>
  </r>
  <r>
    <s v="OK"/>
    <x v="3"/>
    <x v="1"/>
    <n v="44"/>
    <x v="2"/>
    <s v="Área Protegida"/>
    <x v="0"/>
    <s v="Contratar la prestación del servicio de área protegida para las instalaciones de la DIVRI"/>
    <n v="4822"/>
    <n v="16314480"/>
    <d v="2022-03-08T00:00:00"/>
    <x v="0"/>
    <n v="43"/>
    <s v="EMERMEDICA"/>
    <n v="7952175"/>
    <d v="2022-03-23T00:00:00"/>
    <n v="800126785"/>
    <s v="Luz Estela Vélez Hernández"/>
    <n v="21322"/>
    <d v="2022-03-25T00:00:00"/>
    <s v="Seguros del Estado"/>
    <s v="15-44-101260330"/>
    <d v="2022-03-18T00:00:00"/>
    <d v="2022-03-24T00:00:00"/>
    <d v="2022-03-25T00:00:00"/>
    <d v="2022-12-31T00:00:00"/>
    <m/>
    <m/>
    <d v="2022-12-31T00:00:00"/>
    <n v="7952175"/>
    <s v="Yulith Novoa"/>
    <m/>
    <s v="Administrativa"/>
    <s v="Lisandro Polania"/>
    <s v="Yurley Amaya Acosta"/>
    <s v="Edson Anzola "/>
    <s v="Yulith Novoa"/>
    <m/>
    <m/>
    <m/>
    <n v="281"/>
    <s v="-"/>
  </r>
  <r>
    <s v="OK"/>
    <x v="4"/>
    <x v="1"/>
    <n v="45"/>
    <x v="2"/>
    <s v="Ferreteria"/>
    <x v="0"/>
    <s v="Contratar el suministro de material de construcción, ferretería y herramientas a precios unitarios fijos, para la DIVRI"/>
    <n v="6122"/>
    <n v="40000000"/>
    <d v="2022-05-09T00:00:00"/>
    <x v="1"/>
    <n v="46"/>
    <s v="COMERCIALIZADORA ELECTROCON S.A.S."/>
    <n v="40000000"/>
    <d v="2022-05-27T00:00:00"/>
    <n v="830073899"/>
    <s v="Dilvia Corredor Pinzón"/>
    <n v="38122"/>
    <d v="2022-05-27T00:00:00"/>
    <s v="Seguros del Estado"/>
    <m/>
    <d v="2022-05-27T00:00:00"/>
    <d v="2022-07-02T00:00:00"/>
    <d v="2022-07-02T00:00:00"/>
    <d v="2022-12-31T00:00:00"/>
    <m/>
    <m/>
    <d v="2022-12-31T00:00:00"/>
    <n v="40000000"/>
    <s v="Luz Elena Molina Gómez"/>
    <m/>
    <m/>
    <m/>
    <s v="Eliana Gómez"/>
    <s v="Edson Anzola "/>
    <s v="Edwin Moreno"/>
    <m/>
    <m/>
    <m/>
    <n v="182"/>
    <s v="-"/>
  </r>
  <r>
    <s v="OK"/>
    <x v="5"/>
    <x v="1"/>
    <n v="46"/>
    <x v="2"/>
    <s v="Mantenimiento Sistema De Seguridad"/>
    <x v="3"/>
    <s v="Contratar el mantenimiento preventivo y correctivo para los sistemas de seguridad electronica e integración de la DIVRI"/>
    <n v="5322"/>
    <n v="70000000"/>
    <d v="2022-03-22T00:00:00"/>
    <x v="0"/>
    <n v="45"/>
    <s v="SINERGY SAS"/>
    <n v="0"/>
    <d v="2022-04-22T00:00:00"/>
    <n v="901033229"/>
    <s v="Cristian Andres Bravo Bolivar"/>
    <n v="28022"/>
    <d v="2022-04-25T00:00:00"/>
    <s v="Seguros del Estado"/>
    <s v="21-44-101381198"/>
    <d v="2022-04-26T00:00:00"/>
    <d v="2022-04-27T00:00:00"/>
    <d v="2022-04-27T00:00:00"/>
    <d v="2022-12-16T00:00:00"/>
    <m/>
    <m/>
    <d v="2022-12-16T00:00:00"/>
    <n v="0"/>
    <s v="Gilberto Cañizales"/>
    <m/>
    <m/>
    <s v="Lisandro Polania"/>
    <s v="Yurley Amaya Acosta"/>
    <s v="Edson Anzola "/>
    <s v="Cesar Orteda"/>
    <m/>
    <m/>
    <m/>
    <n v="233"/>
    <s v="Se genero caducidad del contrato"/>
  </r>
  <r>
    <s v="OK"/>
    <x v="6"/>
    <x v="1"/>
    <n v="2020"/>
    <x v="4"/>
    <s v="Aseo y Cafeteria"/>
    <x v="0"/>
    <s v="Adquirir el serviciointegral de aseo, cafetería ymantenimiento básico, para las  diferentesdependencias de la DIVRI"/>
    <n v="5122"/>
    <n v="515925341.16000003"/>
    <d v="2022-03-18T00:00:00"/>
    <x v="0"/>
    <n v="88042"/>
    <s v="Servicios de aseo, cafetería y mantenimiento institucional Outsourcing Seasin Ltda."/>
    <n v="515925341.16000003"/>
    <d v="2022-04-07T00:00:00"/>
    <n v="900229503"/>
    <s v="Mauricio Ruge Murcia"/>
    <n v="24122"/>
    <d v="2022-04-07T00:00:00"/>
    <s v="Seguros del Estado"/>
    <s v="21-44-101380149_x000a_RC 21-40-101185667"/>
    <d v="2022-04-08T00:00:00"/>
    <d v="2022-05-01T00:00:00"/>
    <d v="2022-05-01T00:00:00"/>
    <d v="2022-12-31T00:00:00"/>
    <m/>
    <m/>
    <d v="2022-12-31T00:00:00"/>
    <n v="515925341.16000003"/>
    <s v="Cesar Ortega"/>
    <m/>
    <m/>
    <m/>
    <s v="Eliana Gómez"/>
    <s v="Edson Anzola "/>
    <s v="Edwin Moreno"/>
    <m/>
    <m/>
    <m/>
    <n v="244"/>
    <s v="-"/>
  </r>
  <r>
    <s v="OK"/>
    <x v="5"/>
    <x v="1"/>
    <n v="47"/>
    <x v="2"/>
    <s v="Administración Piscina"/>
    <x v="0"/>
    <s v="Contratar el servicio de administración, operación de las áreas húmedas, piscina y sauna y mantenimiento de los equipos y tanques del sistema hidráulico de la piscina de la DIVRI"/>
    <n v="5522"/>
    <n v="100000000"/>
    <d v="2022-03-27T00:00:00"/>
    <x v="0"/>
    <n v="44"/>
    <s v="Solucion de Seguidad de Piscinas SAS"/>
    <n v="72650000"/>
    <d v="2022-04-11T00:00:00"/>
    <n v="900242247"/>
    <s v="Carlos Agusto Viafara Vergara"/>
    <n v="25722"/>
    <d v="2022-12-04T00:00:00"/>
    <s v="Aseguradora Solidaria de Colombia"/>
    <s v="390 - 47 - 994000071222_x000a_RC 390 -74 - 994000011417"/>
    <d v="2022-04-11T00:00:00"/>
    <d v="2022-04-12T00:00:00"/>
    <d v="2022-12-04T00:00:00"/>
    <d v="2022-12-20T00:00:00"/>
    <m/>
    <m/>
    <d v="2022-12-20T00:00:00"/>
    <n v="72650000"/>
    <s v="Edwin Moreno"/>
    <m/>
    <s v="Administrativa"/>
    <s v="Lisandro Polania"/>
    <s v="Yurley Amaya Acosta"/>
    <s v="Edson Anzola "/>
    <s v="Edwin Moreno"/>
    <s v="Enerieth Badillo"/>
    <s v="Enith Quiñones"/>
    <s v="Gilberto Cañizales"/>
    <n v="16"/>
    <s v="-"/>
  </r>
  <r>
    <s v="OK"/>
    <x v="4"/>
    <x v="1"/>
    <m/>
    <x v="4"/>
    <s v="Combustible"/>
    <x v="0"/>
    <s v="SUMINISTRO DE COMBUSTIBLE, PARA LOS DOS VEHÍCULOS Y LA PLANTA ELÉCTRICA DE LA DIVRI"/>
    <n v="6222"/>
    <n v="7000000"/>
    <d v="2022-05-12T00:00:00"/>
    <x v="1"/>
    <n v="90766"/>
    <s v="Organización TERPEL SA"/>
    <n v="7000000"/>
    <d v="2022-05-27T00:00:00"/>
    <n v="830095213"/>
    <s v="Jeimmy Marcela Rojas Lopez"/>
    <n v="39622"/>
    <d v="2022-06-02T00:00:00"/>
    <m/>
    <m/>
    <m/>
    <m/>
    <d v="2022-06-02T00:00:00"/>
    <d v="2022-12-31T00:00:00"/>
    <m/>
    <m/>
    <d v="2022-12-31T00:00:00"/>
    <n v="7000000"/>
    <s v="Carlos Felipe Gómez Herrera"/>
    <m/>
    <s v="Administrativa"/>
    <s v="Lisandro Polania"/>
    <s v="Enerieth Badillo"/>
    <s v="Edson Anzola "/>
    <s v="Carlos Felipe Gomez"/>
    <s v="Enerieth Badillo"/>
    <s v="Edson Anzola "/>
    <s v="Carlos Felipe Gomez"/>
    <n v="212"/>
    <s v="-"/>
  </r>
  <r>
    <s v="OK"/>
    <x v="6"/>
    <x v="1"/>
    <n v="152763"/>
    <x v="3"/>
    <s v="Dotacion Civil"/>
    <x v="0"/>
    <s v="Adquisición de dotación devestuario – ropa y calzado para elpersonal que tenga derecho en la DIVRI"/>
    <n v="5922"/>
    <n v="42780000"/>
    <d v="2022-04-04T00:00:00"/>
    <x v="1"/>
    <n v="88141"/>
    <s v="FALABELLA DE COLOMBIA S A"/>
    <n v="42780000"/>
    <d v="2022-12-30T00:00:00"/>
    <n v="900017447"/>
    <s v="Sandra Milena Bautista Esquivel"/>
    <m/>
    <m/>
    <m/>
    <m/>
    <m/>
    <m/>
    <d v="1899-12-30T00:00:00"/>
    <m/>
    <m/>
    <m/>
    <d v="1899-12-30T00:00:00"/>
    <n v="42780000"/>
    <s v="Yaneth Herrera"/>
    <m/>
    <m/>
    <m/>
    <s v="Enerieth Badillo"/>
    <s v="Edson Anzola "/>
    <s v="Yaneth Herrera"/>
    <m/>
    <m/>
    <m/>
    <n v="0"/>
    <s v="-"/>
  </r>
  <r>
    <s v="OK"/>
    <x v="3"/>
    <x v="1"/>
    <m/>
    <x v="3"/>
    <s v="Sublimación"/>
    <x v="0"/>
    <s v="Adquisición de máquinas e insumos para el taller emprendimiento en sublimación, como parte del desarrollo de la actividad productiva y de emprendimiento direccionada al personal beneficiario de los servicios de la DIVRI"/>
    <n v="5422"/>
    <n v="19999800"/>
    <d v="2022-03-24T00:00:00"/>
    <x v="1"/>
    <n v="87325"/>
    <s v="Ferricentros S.A.S"/>
    <n v="19999800"/>
    <d v="2022-03-25T00:00:00"/>
    <n v="800237412"/>
    <s v="Yeferson Camilo Calderón Ramos"/>
    <n v="22322"/>
    <d v="2022-03-28T00:00:00"/>
    <m/>
    <m/>
    <m/>
    <m/>
    <d v="2022-03-28T00:00:00"/>
    <d v="2022-05-31T00:00:00"/>
    <m/>
    <m/>
    <d v="2022-05-31T00:00:00"/>
    <n v="19999800"/>
    <m/>
    <m/>
    <m/>
    <m/>
    <s v="Enerieth Badillo"/>
    <s v="Edson Anzola "/>
    <s v="Eduar Galeano"/>
    <s v="Enerieth Badillo"/>
    <s v="Edson Anzola "/>
    <s v="Eduar Galeano"/>
    <n v="64"/>
    <s v="-"/>
  </r>
  <r>
    <s v="OK"/>
    <x v="3"/>
    <x v="1"/>
    <n v="48"/>
    <x v="2"/>
    <s v="Comunicaciones Unificadas"/>
    <x v="1"/>
    <s v="Contratar el soporte, la garantía y renovación del licenciamiento de fábrica de la infraestructura y solución de comunicaciones unificadas de la DIVRI"/>
    <n v="6722"/>
    <n v="65121922"/>
    <d v="2022-06-01T00:00:00"/>
    <x v="1"/>
    <n v="0"/>
    <m/>
    <n v="0"/>
    <m/>
    <m/>
    <m/>
    <m/>
    <m/>
    <m/>
    <m/>
    <m/>
    <m/>
    <d v="1899-12-30T00:00:00"/>
    <m/>
    <m/>
    <m/>
    <d v="1899-12-30T00:00:00"/>
    <n v="0"/>
    <m/>
    <m/>
    <s v="Administrativa"/>
    <s v="Lisandro Polania"/>
    <s v="Anderson Mariño"/>
    <s v="Edson Anzola "/>
    <s v="Alexis Cifuentes"/>
    <m/>
    <m/>
    <m/>
    <n v="0"/>
    <s v="Desierto"/>
  </r>
  <r>
    <s v="OK"/>
    <x v="3"/>
    <x v="1"/>
    <m/>
    <x v="3"/>
    <s v="Licencias Mac"/>
    <x v="0"/>
    <s v="Adquisición de las suscripciones de AUTOCAD y SUIT de ADOBE para la DIVRI"/>
    <n v="5222"/>
    <n v="13459700"/>
    <d v="2022-03-22T00:00:00"/>
    <x v="0"/>
    <n v="87303"/>
    <s v="Panamericana"/>
    <n v="13459700"/>
    <d v="2022-03-25T00:00:00"/>
    <n v="830037946"/>
    <s v=""/>
    <n v="21422"/>
    <d v="2022-03-25T00:00:00"/>
    <m/>
    <m/>
    <m/>
    <m/>
    <d v="2022-03-25T00:00:00"/>
    <d v="2022-07-31T00:00:00"/>
    <m/>
    <m/>
    <d v="2022-07-31T00:00:00"/>
    <n v="13459700"/>
    <s v="Alexis Cifuentes"/>
    <m/>
    <s v="Administrativa"/>
    <s v="Lisandro Polania"/>
    <s v="Yurley Amaya Acosta"/>
    <s v="Edson Anzola "/>
    <s v="Alexis Cifuentes"/>
    <s v="Yurley Amaya Acosta"/>
    <s v="Edson Anzola "/>
    <s v="Alexis Cifuentes"/>
    <n v="128"/>
    <s v="-"/>
  </r>
  <r>
    <s v="OK"/>
    <x v="4"/>
    <x v="1"/>
    <n v="49"/>
    <x v="2"/>
    <s v="Mantenimiento Sistema Electrico"/>
    <x v="0"/>
    <s v="Contratar el mantenimiento preventivo, correctivo e inspección para el sistema eléctrico integrado por planta eléctrica, tableros eléctricos, iluminación y equipos de asistencia ininterrumpida (UPS) de la DIVRI"/>
    <n v="6522"/>
    <n v="50523073"/>
    <d v="2022-05-31T00:00:00"/>
    <x v="0"/>
    <n v="50"/>
    <s v="TECNOSOFT UPS SAS"/>
    <n v="47224000"/>
    <d v="2022-06-23T00:00:00"/>
    <n v="830107783"/>
    <s v="Luis Hernando Rincón Sánchez"/>
    <n v="46822"/>
    <d v="2022-06-28T00:00:00"/>
    <s v="Seguros Mundial"/>
    <s v="100036831 - 100036861"/>
    <d v="2022-06-24T00:00:00"/>
    <d v="2022-06-28T00:00:00"/>
    <d v="2022-06-28T00:00:00"/>
    <d v="2022-12-16T00:00:00"/>
    <m/>
    <m/>
    <d v="2022-12-16T00:00:00"/>
    <n v="47224000"/>
    <s v="Gilberto Cañizales"/>
    <m/>
    <s v="Administrativa"/>
    <s v="Lisandro Polania"/>
    <s v="Yurley Amaya Acosta"/>
    <s v="Edson Anzola "/>
    <s v="Cesar Orteda"/>
    <s v="Enerieth Badillo"/>
    <s v="Frank Ramos"/>
    <s v="Edwin Moreno"/>
    <n v="171"/>
    <s v="-"/>
  </r>
  <r>
    <s v="OK"/>
    <x v="4"/>
    <x v="1"/>
    <n v="2020"/>
    <x v="4"/>
    <s v="Mantenimiento De Vehiculos"/>
    <x v="1"/>
    <m/>
    <m/>
    <m/>
    <m/>
    <x v="0"/>
    <n v="0"/>
    <m/>
    <n v="0"/>
    <m/>
    <m/>
    <s v=""/>
    <m/>
    <m/>
    <m/>
    <m/>
    <m/>
    <m/>
    <d v="1899-12-30T00:00:00"/>
    <m/>
    <m/>
    <m/>
    <d v="1899-12-30T00:00:00"/>
    <n v="0"/>
    <m/>
    <m/>
    <m/>
    <m/>
    <s v="Eliana Gómez"/>
    <s v="Edson Anzola "/>
    <s v="Juan Esteban Peña Polania"/>
    <m/>
    <m/>
    <m/>
    <n v="0"/>
    <s v="Desierto"/>
  </r>
  <r>
    <s v="OK"/>
    <x v="6"/>
    <x v="1"/>
    <n v="154434"/>
    <x v="4"/>
    <s v="Data Center"/>
    <x v="0"/>
    <s v="Renovar los servicios de nube pública de microsoft azure para garantizar continuidad y disponibilidad de los servicios y productos que se ofrecen desde la oficina de tecnología y sistemas de información la DIVRI"/>
    <n v="5722"/>
    <n v="139871280"/>
    <d v="2022-03-31T00:00:00"/>
    <x v="0"/>
    <n v="88323"/>
    <s v="Controles Empresariales SAS"/>
    <n v="139871280"/>
    <d v="2022-04-13T00:00:00"/>
    <n v="800058607"/>
    <s v="Adriana Márquez Pardo"/>
    <n v="27822"/>
    <d v="2022-04-21T00:00:00"/>
    <s v="Seguros Mundial"/>
    <s v="NB-100204892"/>
    <d v="2022-04-20T00:00:00"/>
    <d v="2022-04-21T00:00:00"/>
    <d v="2022-04-21T00:00:00"/>
    <d v="2022-06-30T00:00:00"/>
    <n v="69935640"/>
    <n v="184"/>
    <d v="2022-12-31T00:00:00"/>
    <n v="209806920"/>
    <s v="Alexis Cifuentes"/>
    <m/>
    <s v="Tic´s"/>
    <s v="Lisandro Polania"/>
    <s v="Enerieth Badillo"/>
    <s v="Edson Anzola "/>
    <s v="Alexis Cifuentes"/>
    <s v="Enerieth Badillo"/>
    <s v="Edson Anzola "/>
    <s v="Alexis Cifuentes"/>
    <n v="70"/>
    <s v="-"/>
  </r>
  <r>
    <s v="OK"/>
    <x v="4"/>
    <x v="1"/>
    <n v="50"/>
    <x v="2"/>
    <s v="Calderas"/>
    <x v="0"/>
    <s v="Contratar la adquisición, instalación y puesta en funcionamiento del sistema de calefacción para la piscina de la DIVRI"/>
    <n v="6622"/>
    <n v="58113400"/>
    <d v="2022-06-01T00:00:00"/>
    <x v="1"/>
    <n v="47"/>
    <s v="POOL SECURITY SOLUTIONS S.A.S."/>
    <n v="43190000"/>
    <d v="2022-06-22T00:00:00"/>
    <n v="900242247"/>
    <s v="Carlos Augusto Viafara Vergara"/>
    <n v="45822"/>
    <d v="2022-06-23T00:00:00"/>
    <s v="Aseguradora Solidaria de Colombia"/>
    <s v="390 - 47 - 994000071753_x000a_RC 390 -74 - 994000011644"/>
    <s v="21/06/2022"/>
    <d v="2022-06-22T00:00:00"/>
    <d v="2022-06-23T00:00:00"/>
    <d v="2022-08-31T00:00:00"/>
    <m/>
    <m/>
    <d v="2022-08-31T00:00:00"/>
    <n v="43190000"/>
    <s v="Edwin Moreno"/>
    <m/>
    <s v="Administrativa"/>
    <s v="Lisandro Polania"/>
    <s v="Eliana Gómez"/>
    <s v="Edson Anzola "/>
    <s v="Edwin Moreno"/>
    <s v="Enerieth Badillo"/>
    <s v="Enith Quiñones"/>
    <s v="Reynel Gutierrez"/>
    <n v="69"/>
    <s v="-"/>
  </r>
  <r>
    <s v="OK"/>
    <x v="4"/>
    <x v="1"/>
    <n v="51"/>
    <x v="2"/>
    <s v="Certificado Muro De Escalar"/>
    <x v="1"/>
    <s v="Contratar los servicios de inspección, mantenimiento general y certificación de muro de escalada, junto con la transferencia de conocimiento certificado para el personal encargado de las actividades del muro de escalar de la DIVRI"/>
    <m/>
    <m/>
    <m/>
    <x v="0"/>
    <n v="0"/>
    <m/>
    <n v="0"/>
    <m/>
    <m/>
    <s v=""/>
    <m/>
    <m/>
    <m/>
    <m/>
    <m/>
    <m/>
    <d v="1899-12-30T00:00:00"/>
    <m/>
    <m/>
    <m/>
    <d v="1899-12-30T00:00:00"/>
    <n v="0"/>
    <m/>
    <m/>
    <m/>
    <m/>
    <s v="Yurley Amaya Acosta"/>
    <s v="Edson Anzola "/>
    <s v="Andres Castaño"/>
    <m/>
    <m/>
    <m/>
    <n v="0"/>
    <s v="Desierto"/>
  </r>
  <r>
    <s v="OK"/>
    <x v="4"/>
    <x v="1"/>
    <n v="52"/>
    <x v="2"/>
    <s v="Operador Logistico"/>
    <x v="0"/>
    <s v="Contratar la prestación de servicios de un operador logístico para la planificación, organización, operación, producción y ejecución de todas las actividades logísticas requeridas para la atención de eventos institucionales a nivel nacional que en cumplimiento de sus funciones deba realizar la DIVRI"/>
    <n v="6822"/>
    <n v="100000000"/>
    <d v="2022-06-06T00:00:00"/>
    <x v="0"/>
    <n v="48"/>
    <s v="4 Cuartos SAS"/>
    <n v="100000000"/>
    <d v="2022-06-22T00:00:00"/>
    <n v="830105695"/>
    <s v="Fernando Vergara BriceñO"/>
    <n v="45622"/>
    <d v="2022-06-23T00:00:00"/>
    <s v="Seguros del Estado"/>
    <s v="14-46-101074430_x000a_RC 14-54-101003495"/>
    <s v="22/06/2022"/>
    <d v="2022-06-23T00:00:00"/>
    <d v="2022-06-23T00:00:00"/>
    <d v="2022-12-31T00:00:00"/>
    <m/>
    <m/>
    <d v="2022-12-31T00:00:00"/>
    <n v="100000000"/>
    <s v="Carolina Jimenez"/>
    <m/>
    <s v="Administrativa"/>
    <s v="Lisandro Polania"/>
    <s v="Eliana Gómez"/>
    <s v="Edson Anzola "/>
    <s v="Stefany Viera"/>
    <s v="Anderson"/>
    <s v="Olga Salinas"/>
    <s v="Laura Matamoros"/>
    <n v="191"/>
    <s v="-"/>
  </r>
  <r>
    <s v="OK"/>
    <x v="7"/>
    <x v="1"/>
    <n v="53"/>
    <x v="2"/>
    <s v="Mantenimiento de Ascensores"/>
    <x v="0"/>
    <s v="Contratar la prestación de servicios de mantenimiento preventivo y correctivo para los nueve (09) ascensores marca Hyundai de la DIVRI"/>
    <n v="7022"/>
    <n v="25309700"/>
    <d v="2022-07-01T00:00:00"/>
    <x v="0"/>
    <n v="52"/>
    <s v="Soluciones Verticales SAS"/>
    <n v="25094492"/>
    <d v="2022-06-30T00:00:00"/>
    <n v="900134674"/>
    <s v="Alvaro Alirio Gutierrez Giraldo"/>
    <n v="47322"/>
    <d v="2022-07-01T00:00:00"/>
    <s v="Seguros del Estado"/>
    <s v="15-44-101264384_x000a_RC 15-40-101079752"/>
    <s v="30/06/2022"/>
    <d v="2022-07-01T00:00:00"/>
    <d v="2022-07-01T00:00:00"/>
    <d v="2022-12-31T00:00:00"/>
    <m/>
    <m/>
    <d v="2022-12-31T00:00:00"/>
    <n v="25094492"/>
    <s v="Juan Esteban Peña Polania"/>
    <m/>
    <s v="Administrativa"/>
    <s v="Lisandro Polania"/>
    <s v="Yurley Amaya Acosta"/>
    <s v="Edson Anzola "/>
    <s v="Juan Esteban Peña Polania"/>
    <m/>
    <m/>
    <m/>
    <n v="183"/>
    <s v="-"/>
  </r>
  <r>
    <s v="OK"/>
    <x v="4"/>
    <x v="1"/>
    <n v="54"/>
    <x v="2"/>
    <s v="Mantenimiento De Instrumentos Musicales"/>
    <x v="0"/>
    <s v="mantenimiento general para los instrumentos musicales de la divri"/>
    <n v="7122"/>
    <n v="5734850"/>
    <d v="2022-06-10T00:00:00"/>
    <x v="0"/>
    <n v="49"/>
    <s v="WILSON FERNANDO RODRÍGUEZ NIÑO"/>
    <n v="4764000"/>
    <d v="2022-06-24T00:00:00"/>
    <n v="79801270"/>
    <s v="WILSON FERNANDO RODRÍGUEZ NIÑO"/>
    <n v="46622"/>
    <d v="2022-06-29T00:00:00"/>
    <s v="Seguros del Estado"/>
    <s v="1844101082718"/>
    <d v="2022-06-23T00:00:00"/>
    <d v="2022-06-28T00:00:00"/>
    <d v="2022-06-29T00:00:00"/>
    <d v="2022-08-26T00:00:00"/>
    <m/>
    <m/>
    <d v="2022-08-26T00:00:00"/>
    <n v="4764000"/>
    <s v="Gilberto Cañizales"/>
    <m/>
    <m/>
    <m/>
    <s v="Enerieth Badillo"/>
    <s v="Edson Anzola "/>
    <s v="Eduar Galeano"/>
    <m/>
    <m/>
    <m/>
    <n v="58"/>
    <s v="-"/>
  </r>
  <r>
    <s v="OK"/>
    <x v="7"/>
    <x v="1"/>
    <n v="55"/>
    <x v="2"/>
    <s v="Nueva Pagina Web"/>
    <x v="0"/>
    <s v="CONTRATAR EL DISEÑO, DESARROLLO, PUESTA EN FUNCIONAMIENTO, MANTENIMIENTO, SOPORTE TÉCNICO Y HOSTING DE LA PÁGINA WEB Y LA INTRANET DE LA"/>
    <n v="7222"/>
    <n v="99500000"/>
    <d v="2022-06-22T00:00:00"/>
    <x v="0"/>
    <n v="53"/>
    <s v="AYMSOFT S.A.S."/>
    <n v="60880800"/>
    <d v="2022-07-19T00:00:00"/>
    <n v="830133019"/>
    <s v="ANA MILENA NAVIA M"/>
    <n v="51322"/>
    <d v="2022-07-22T00:00:00"/>
    <s v="Seguros del Estado"/>
    <s v="33-44-101228495"/>
    <s v="18/07/202"/>
    <d v="2022-07-19T00:00:00"/>
    <d v="2022-07-22T00:00:00"/>
    <d v="2022-12-31T00:00:00"/>
    <m/>
    <m/>
    <d v="2022-12-31T00:00:00"/>
    <n v="60880800"/>
    <s v="Yurani Eliana Piñeros Dueñas"/>
    <m/>
    <s v="Administrativa"/>
    <s v="Lisandro Polania"/>
    <s v="Eliana Gómez"/>
    <s v="Edson Anzola "/>
    <s v="Adriana Pedraza"/>
    <m/>
    <m/>
    <m/>
    <n v="162"/>
    <s v="-"/>
  </r>
  <r>
    <s v="OK"/>
    <x v="4"/>
    <x v="1"/>
    <n v="56"/>
    <x v="0"/>
    <s v="Carrera De Los Heroes"/>
    <x v="0"/>
    <s v="contratar la prestación de servicios de apoyo a la gestión, para la participación de la divri"/>
    <n v="7322"/>
    <n v="2450000"/>
    <d v="2022-06-24T00:00:00"/>
    <x v="0"/>
    <n v="51"/>
    <s v="CORPORACION GENERAL GUSTAVO MATAMOROS D COSTA"/>
    <n v="2450000"/>
    <d v="2022-06-30T00:00:00"/>
    <n v="860533835"/>
    <s v="Pedro Vidal"/>
    <n v="47222"/>
    <d v="2022-06-30T00:00:00"/>
    <m/>
    <m/>
    <m/>
    <m/>
    <d v="2022-06-30T00:00:00"/>
    <d v="2022-07-02T00:00:00"/>
    <m/>
    <m/>
    <d v="2022-07-02T00:00:00"/>
    <n v="2450000"/>
    <s v="Arturo Vargas"/>
    <m/>
    <m/>
    <m/>
    <s v="Anderson Mariño"/>
    <s v="Edson Anzola "/>
    <s v="Diana Fajardo"/>
    <s v="Enerieth Badillo"/>
    <s v="Enith Quiñones"/>
    <s v="Maira Alejandra Bohorquez"/>
    <n v="2"/>
    <s v="-"/>
  </r>
  <r>
    <s v="OK"/>
    <x v="4"/>
    <x v="1"/>
    <n v="57"/>
    <x v="2"/>
    <s v="Aislamiento Acustico"/>
    <x v="1"/>
    <s v="contratar el aislamiento acustico del aula de musica de la"/>
    <m/>
    <m/>
    <m/>
    <x v="0"/>
    <n v="0"/>
    <m/>
    <n v="0"/>
    <m/>
    <m/>
    <m/>
    <m/>
    <m/>
    <m/>
    <m/>
    <m/>
    <m/>
    <d v="1899-12-30T00:00:00"/>
    <m/>
    <m/>
    <m/>
    <d v="1899-12-30T00:00:00"/>
    <n v="0"/>
    <m/>
    <m/>
    <m/>
    <m/>
    <s v="Eliana Gómez"/>
    <s v="Edson Anzola "/>
    <m/>
    <m/>
    <m/>
    <m/>
    <n v="0"/>
    <s v="Desierto"/>
  </r>
  <r>
    <s v="OK"/>
    <x v="8"/>
    <x v="1"/>
    <n v="58"/>
    <x v="2"/>
    <s v="Certificado Muro De Escalar"/>
    <x v="0"/>
    <s v="CONTRATAR LOS SERVICIOS DE INSPECCIÓN, MANTENIMIENTO GENERAL Y CERTIFICACIÓN DE MURO DE ESCALADA, JUNTO CON LA TRANSFERENCIA DE CONOCIMIENTO CERTIFICADO PARA EL PERSONAL ENCARGADO DE LAS ACTIVIDADES DEL MURO DE ESCALAR DE LA DIVRI"/>
    <n v="6922"/>
    <n v="10955000"/>
    <d v="2022-08-26T00:00:00"/>
    <x v="0"/>
    <n v="65"/>
    <s v="EXSOLVEN SAS"/>
    <n v="6353900"/>
    <d v="2022-08-29T00:00:00"/>
    <n v="900948144"/>
    <s v="Wilmar Martinez"/>
    <n v="56922"/>
    <d v="2022-08-30T00:00:00"/>
    <s v="Seguros Mundial"/>
    <s v="NB-100221584_x000a_RC NB-100050872"/>
    <s v="31/08/2022"/>
    <d v="2022-09-01T00:00:00"/>
    <d v="2022-09-01T00:00:00"/>
    <d v="2022-10-31T00:00:00"/>
    <m/>
    <m/>
    <d v="2022-10-31T00:00:00"/>
    <n v="6353900"/>
    <s v="Mauricio Capera"/>
    <m/>
    <s v="Misional"/>
    <s v="Marcela Wilches"/>
    <s v="Yurley Amaya Acosta"/>
    <s v="Edson Anzola "/>
    <s v="Carlos Andres Castaño"/>
    <m/>
    <m/>
    <m/>
    <n v="60"/>
    <s v="-"/>
  </r>
  <r>
    <s v="OK"/>
    <x v="9"/>
    <x v="1"/>
    <n v="59"/>
    <x v="2"/>
    <s v="Certificación De Ascensores"/>
    <x v="0"/>
    <s v="CONTRATAR LA PRESTACIÓN DE SERVICIOS DE INSPECCION DE LA NORMA TÉCNICA COLOMBIANA NTC 5926-1 PARA LOS NUEVE (09) ASCENSORES Y SUS NUEVE (9) PUERTAS MARCA HYUNDAI, Y LA NORMA NTC 5926-3 PARA LA PUERTA ELECTRICA DEL INGRESO PRINCIPAL AL ​​LOBBY DEL BLOQUE 1 DE LAS INSTALACIONES DE LA DIVRI"/>
    <n v="7522"/>
    <n v="4112000"/>
    <d v="2022-07-15T00:00:00"/>
    <x v="0"/>
    <n v="61"/>
    <s v="INCOL INGENIERIA DE INSPECCION COLOMBIANA SAS"/>
    <n v="3129700"/>
    <d v="2022-08-04T00:00:00"/>
    <n v="901241887"/>
    <s v="María Fernanda Rodríguez Garzón"/>
    <n v="52922"/>
    <d v="2022-08-04T00:00:00"/>
    <s v="Seguros Mundial"/>
    <s v="NB-100218071-NB-100049698"/>
    <s v="05/08/2022"/>
    <d v="2022-08-05T00:00:00"/>
    <d v="2022-08-05T00:00:00"/>
    <d v="2022-09-30T00:00:00"/>
    <m/>
    <m/>
    <d v="2022-09-30T00:00:00"/>
    <n v="3129700"/>
    <s v="carlos felipe gomez herrera"/>
    <m/>
    <s v="Administrativa"/>
    <s v="Lisandro Polania"/>
    <s v="Yurley Amaya Acosta"/>
    <s v="Edson Anzola "/>
    <s v="Juan Esteban Peña Polania"/>
    <m/>
    <m/>
    <m/>
    <n v="56"/>
    <s v="-"/>
  </r>
  <r>
    <s v="OK"/>
    <x v="9"/>
    <x v="1"/>
    <n v="60"/>
    <x v="2"/>
    <s v="Mantenimiento Equipos De Gimnasio"/>
    <x v="0"/>
    <s v="Contratar el mantenimiento preventivo y correctivo de los equipos del gimnasio cubierto marca PRECOR"/>
    <n v="7722"/>
    <n v="26000000"/>
    <d v="2022-07-15T00:00:00"/>
    <x v="0"/>
    <n v="64"/>
    <s v="SITO Comercial SAS"/>
    <n v="26000000"/>
    <d v="2022-08-16T00:00:00"/>
    <n v="800106621"/>
    <s v="Maria Beatriz Vergara Vergara"/>
    <n v="54022"/>
    <d v="2022-08-16T00:00:00"/>
    <s v="Seguros Mundial"/>
    <s v="NB-100218821"/>
    <s v="10/08/2022"/>
    <d v="2022-08-11T00:00:00"/>
    <d v="2022-08-16T00:00:00"/>
    <d v="2022-12-20T00:00:00"/>
    <m/>
    <m/>
    <d v="2022-12-20T00:00:00"/>
    <n v="26000000"/>
    <s v="Carlos Andres Castaño"/>
    <m/>
    <s v="Misional"/>
    <s v="Marcela Wilches"/>
    <s v="Yurley Amaya Acosta"/>
    <s v="Edson Anzola "/>
    <s v="Mauricio Capera"/>
    <m/>
    <m/>
    <m/>
    <n v="126"/>
    <s v="-"/>
  </r>
  <r>
    <s v="OK"/>
    <x v="7"/>
    <x v="1"/>
    <n v="61"/>
    <x v="2"/>
    <s v="Swicthes"/>
    <x v="0"/>
    <s v="CONTRATAR EL SOPORTE DE SEGUNDO NIVEL Y LA ADQUISICIÓN DE LA EXTENSION DE LAS GARANTÍAS DE FÁBRICA DE LOS EQUIPOS SWITCHES CISCO (SMARTnet) Y SWITCHES DELL (POST STANDARD SUPPORT) DE LA DIVRI"/>
    <n v="7622"/>
    <n v="81078102"/>
    <d v="2022-07-29T00:00:00"/>
    <x v="0"/>
    <n v="58"/>
    <s v="MCO GLOBAL SAS"/>
    <n v="73890000"/>
    <d v="2022-07-28T00:00:00"/>
    <n v="900749820"/>
    <s v="MIGUEL ARTURO SÁNCHEZ"/>
    <n v="52122"/>
    <d v="2022-07-29T00:00:00"/>
    <s v="Seguros del Estado"/>
    <s v="11-44-101189252"/>
    <s v="28/07/2022"/>
    <d v="2022-07-29T00:00:00"/>
    <d v="2022-07-29T00:00:00"/>
    <d v="2022-12-31T00:00:00"/>
    <n v="-1050000"/>
    <m/>
    <d v="2022-12-31T00:00:00"/>
    <n v="72840000"/>
    <s v="Adriana María Pedraza Estepa"/>
    <m/>
    <s v="Administrativa"/>
    <s v="Lisandro Polania"/>
    <s v="Enerieth Badillo"/>
    <s v="Edson Anzola "/>
    <s v="Adriana Pedraza"/>
    <m/>
    <m/>
    <m/>
    <n v="155"/>
    <s v="-"/>
  </r>
  <r>
    <s v="OK"/>
    <x v="9"/>
    <x v="1"/>
    <n v="62"/>
    <x v="2"/>
    <s v="Firma Digital"/>
    <x v="0"/>
    <s v="ADQUISICIÓN DE CERTIFICADOS DE FIRMA DIGITAL DE FUNCIÓN PÚBLICA, CON LOS CUPOS DE EMISIÓN Y SUS CORRESPONDIENTES DISPOSITIVOS CRIPTOGRÁFICOS DE ALMACENAMIENTO DIGITAL TOKEN O ALMACENADOS EN UN SERVIDOR SEGURO (HSM), CON DESTINO AL DIVRI"/>
    <n v="7822"/>
    <n v="2142000"/>
    <d v="2022-08-01T00:00:00"/>
    <x v="1"/>
    <n v="57"/>
    <s v="Gestión de Seguridad Electrónica S.A."/>
    <n v="1047200"/>
    <d v="2022-07-28T00:00:00"/>
    <n v="900204272"/>
    <s v="ÁLVARO DE BORJA CARRERAS AMOROS"/>
    <n v="52622"/>
    <d v="2022-08-02T00:00:00"/>
    <s v="Seguros Mundial"/>
    <s v="BCH100020559"/>
    <d v="2022-08-01T00:00:00"/>
    <d v="2022-08-02T00:00:00"/>
    <d v="2022-08-02T00:00:00"/>
    <d v="2022-09-02T00:00:00"/>
    <m/>
    <m/>
    <d v="2022-09-02T00:00:00"/>
    <n v="1047200"/>
    <s v="Frank Ramos"/>
    <m/>
    <s v="Administrativa"/>
    <s v="Lisandro Polania"/>
    <s v="Anderson Mariño"/>
    <s v="Edson Anzola "/>
    <s v="frank Ramos "/>
    <m/>
    <m/>
    <m/>
    <n v="31"/>
    <s v="-"/>
  </r>
  <r>
    <s v="OK"/>
    <x v="9"/>
    <x v="1"/>
    <n v="63"/>
    <x v="2"/>
    <s v="Mantenimiento Equipos Tecnológicos"/>
    <x v="0"/>
    <s v="SERVICIO DE MANTENIMIENTO PREVENTIVO Y/O CORRECTIVO, PARA LOS EQUIPOS TECNOLOGICOS Y AUDIOVISUALES DE LA DIVRI"/>
    <n v="8022"/>
    <n v="99000000"/>
    <d v="2022-07-18T00:00:00"/>
    <x v="0"/>
    <n v="62"/>
    <s v="IT SOLUCIONES Y SERVICIOS LTDA"/>
    <n v="60825765"/>
    <d v="2022-08-05T00:00:00"/>
    <n v="900266867"/>
    <s v="Aura Gomez"/>
    <n v="8022"/>
    <d v="2022-07-18T00:00:00"/>
    <s v="Seguros Mundial"/>
    <s v="100218474"/>
    <d v="2022-08-08T00:00:00"/>
    <d v="2022-08-11T00:00:00"/>
    <d v="2022-08-11T00:00:00"/>
    <d v="2022-12-31T00:00:00"/>
    <m/>
    <m/>
    <d v="2022-12-31T00:00:00"/>
    <n v="60825765"/>
    <s v="Adriana María Pedraza Estepa"/>
    <m/>
    <m/>
    <m/>
    <s v="Anderson Mariño"/>
    <s v="Edson Anzola "/>
    <s v="Adriana Pedraza"/>
    <m/>
    <m/>
    <m/>
    <n v="142"/>
    <s v="-"/>
  </r>
  <r>
    <s v="OK"/>
    <x v="9"/>
    <x v="1"/>
    <n v="64"/>
    <x v="2"/>
    <s v="Mantenimeinto De Vehiculos"/>
    <x v="0"/>
    <s v="CONTRATAR LA PRESTACIÓN DEL SERVICIO DE MANTENIMIENTO PREVENTIVO Y CORRECTIVO CON SUMINISTRO DE REPUESTOS ORIGINALES, INSUMOS Y MANO DE OBRA PARA EL CAMPERO HYUNDAI TUCSON 4WD Y LA VAN VOLKSWAGEN TRANSPORTER T6, DE LA DIVRI"/>
    <n v="8222"/>
    <n v="20000000"/>
    <d v="2022-07-26T00:00:00"/>
    <x v="0"/>
    <n v="63"/>
    <s v="MORARCI GROUP S.A.S."/>
    <n v="11348370"/>
    <d v="2022-08-09T00:00:00"/>
    <n v="900110012"/>
    <s v="MANUEL ANGELLO MORENO ARCINIEGAS"/>
    <n v="53522"/>
    <d v="2022-08-10T00:00:00"/>
    <s v="Seguros Mundial"/>
    <s v="BQ-100057154"/>
    <d v="2022-08-08T00:00:00"/>
    <d v="2022-08-10T00:00:00"/>
    <d v="2022-08-10T00:00:00"/>
    <d v="2022-12-20T00:00:00"/>
    <m/>
    <m/>
    <d v="2022-12-20T00:00:00"/>
    <n v="11348370"/>
    <s v="Juan Esteban Peña Polania"/>
    <m/>
    <m/>
    <m/>
    <s v="Eliana Gómez"/>
    <s v="Edson Anzola "/>
    <s v="Juan Esteban Peña Polania"/>
    <m/>
    <m/>
    <m/>
    <n v="132"/>
    <s v="-"/>
  </r>
  <r>
    <s v="OK"/>
    <x v="9"/>
    <x v="1"/>
    <n v="65"/>
    <x v="6"/>
    <s v="Andrea Avellaneda"/>
    <x v="0"/>
    <s v="Prestar sus servicios profesionales como economista, para apoyar al grupo veteranos en la asesoría, planeación, funcionamiento y seguimiento económico de los proyectos de competencia del grupo y en especial, del fondo de fomento para la educación superior para veteranos"/>
    <n v="3422"/>
    <n v="25000000"/>
    <d v="2022-07-26T00:00:00"/>
    <x v="0"/>
    <n v="59"/>
    <s v="ANDREA AVELLANEDA"/>
    <n v="25000000"/>
    <d v="2022-07-29T00:00:00"/>
    <n v="1018460065"/>
    <s v="ANDREA AVELLANEDA"/>
    <n v="52522"/>
    <d v="2022-08-01T00:00:00"/>
    <s v="No Aplica"/>
    <s v="No Aplica"/>
    <m/>
    <m/>
    <d v="2022-08-01T00:00:00"/>
    <d v="2022-12-30T00:00:00"/>
    <m/>
    <m/>
    <d v="2022-12-30T00:00:00"/>
    <n v="25000000"/>
    <s v="JOHANNA CATALINA ALFONSO PALOMINO"/>
    <m/>
    <s v="Veteranos"/>
    <m/>
    <s v="Enerieth Badillo"/>
    <s v="No Aplica"/>
    <s v="No Aplica"/>
    <s v="No Aplica"/>
    <s v="No Aplica"/>
    <s v="No Aplica"/>
    <n v="151"/>
    <s v="-"/>
  </r>
  <r>
    <s v="OK"/>
    <x v="9"/>
    <x v="1"/>
    <n v="66"/>
    <x v="6"/>
    <s v="Monica Santa Cruz"/>
    <x v="0"/>
    <s v="CONTRATAR LA PRESTACIÓN DE SERVICIOS PROFESIONALES COMO ABOGADO PARA EL GRUPO DE VETERANOS, CON EL FIN DE ASESORAR Y ACOMPAÑAR EN TODAS LAS ACTIVIDADES PROCEDIMENTALES DE SEGUIMIENTO Y APOYO EN LA IMPLEMENTACION DEL MARCO LEGAL DE LA LEY DEL VETERANO Y DEMAS NORMAS CONCORDANTES"/>
    <n v="3422"/>
    <n v="25000000"/>
    <d v="2022-07-26T00:00:00"/>
    <x v="0"/>
    <n v="55"/>
    <s v="Monica Santa Cruz"/>
    <n v="25000000"/>
    <d v="2022-08-02T00:00:00"/>
    <n v="1069712951"/>
    <s v="Monica Santa Cruz"/>
    <n v="52722"/>
    <d v="2022-08-03T00:00:00"/>
    <s v="Seguros del Estado"/>
    <s v="11-44-101189416"/>
    <d v="2022-08-01T00:00:00"/>
    <d v="2022-08-02T00:00:00"/>
    <d v="2022-08-03T00:00:00"/>
    <d v="2022-12-31T00:00:00"/>
    <m/>
    <m/>
    <d v="2022-12-31T00:00:00"/>
    <n v="25000000"/>
    <s v="JOHANNA CATALINA ALFONSO PALOMINO"/>
    <m/>
    <s v="Veteranos"/>
    <m/>
    <s v="Eliana Gómez"/>
    <s v="No Aplica"/>
    <s v="No Aplica"/>
    <s v="No Aplica"/>
    <s v="No Aplica"/>
    <s v="No Aplica"/>
    <n v="150"/>
    <s v="-"/>
  </r>
  <r>
    <s v="OK"/>
    <x v="9"/>
    <x v="1"/>
    <n v="67"/>
    <x v="6"/>
    <s v="Sergio Parrra"/>
    <x v="2"/>
    <s v="PRESTACIÓN DE SERVICIOS DE APOYO A LA GESTIÓN EN LA DIRECCIÓN DE VETERANOS Y REHABILITACIÓN INCLUSIVA, PARA EL FUNCIONAMIENTO Y DESARROLLO DE LAS SESIONES ADELANTADAS EN EL MARCO DE LA COMISIÓN INTERSECTORIAL PARA LA ATENCIÓN INTEGRAL AL VETERANO Y DEL CONSEJO DE VETERANO"/>
    <n v="3422"/>
    <m/>
    <m/>
    <x v="0"/>
    <n v="56"/>
    <m/>
    <n v="0"/>
    <m/>
    <m/>
    <m/>
    <m/>
    <m/>
    <m/>
    <m/>
    <m/>
    <m/>
    <d v="1899-12-30T00:00:00"/>
    <m/>
    <m/>
    <m/>
    <d v="1899-12-30T00:00:00"/>
    <n v="0"/>
    <m/>
    <m/>
    <m/>
    <m/>
    <s v="Yurley Amaya Acosta"/>
    <s v="No Aplica"/>
    <m/>
    <m/>
    <m/>
    <m/>
    <n v="0"/>
    <s v="El contratista rechazo el contrato"/>
  </r>
  <r>
    <s v="OK"/>
    <x v="9"/>
    <x v="1"/>
    <n v="68"/>
    <x v="5"/>
    <s v="Interadministrativo Tequendama"/>
    <x v="0"/>
    <s v="AUNAR ESFUERZOS TÉCNICOS, ADMINISTRATIVOS Y LOGÍSTICOS PARA LA PRESTACIÓN DEL SERVICIO DE ALIMENTACIÓN Y MANEJO DE RESTAURANTE EN LAS INSTALACIONES DE LA DIRECCIÓN DE VETERANOS Y REHABILITACION INCLUSIVA DEL MINISTERIO DE DEFENSA NACIONAL"/>
    <n v="0"/>
    <n v="0"/>
    <m/>
    <x v="0"/>
    <n v="54"/>
    <s v="SOCIEDAD HOTELERA TEQUENDAMA SA"/>
    <n v="0"/>
    <d v="2022-08-01T00:00:00"/>
    <n v="860006543"/>
    <s v="MARTÍN ALONSO ORDUZ RODRIGUEZ"/>
    <n v="0"/>
    <d v="2022-08-01T00:00:00"/>
    <s v="No Aplica"/>
    <s v="No Aplica"/>
    <m/>
    <m/>
    <d v="2022-08-01T00:00:00"/>
    <d v="2022-12-31T00:00:00"/>
    <m/>
    <m/>
    <d v="2022-12-31T00:00:00"/>
    <n v="0"/>
    <s v="Cesar Ortega"/>
    <m/>
    <s v="Administrativa"/>
    <m/>
    <s v="Eliana Gómez"/>
    <s v="Edson Anzola "/>
    <s v="Edwin Moreno"/>
    <m/>
    <m/>
    <m/>
    <n v="152"/>
    <s v="-"/>
  </r>
  <r>
    <s v="OK"/>
    <x v="8"/>
    <x v="1"/>
    <n v="69"/>
    <x v="6"/>
    <s v="Angelica Goyeneche "/>
    <x v="0"/>
    <s v="CONTRATAR LA PRESTACIÓN DE SERVICIOS PROFESIONALES DE UN ECONOMISTA PARA LA IMPLEMENTACIÓN DEL SISTEMA DE GESTIÓN ANTISOBORNO, IMPLEMENTACIÓN Y DIFUSIÓN DE LOS LINEAMIENTOS ESTABLECIDOS EN LA NORMA DE ESTÁNDAR INTERNACIONAL ISO 37001, ASÍ COMO APOYO EN EL LEVANTAMIENTO Y ESTRUCTURACIÓN DE LOS RIESGOS DE LA DIRECCIÓN DE VETERANOS Y REHABILITACIÓN INCLUSIVA."/>
    <n v="3422"/>
    <n v="20000000"/>
    <d v="2022-08-01T00:00:00"/>
    <x v="0"/>
    <n v="60"/>
    <s v="ANGÉLICA MARIA GOYENECHE NAVARRO"/>
    <n v="20000000"/>
    <d v="2022-08-02T00:00:00"/>
    <n v="37333445"/>
    <s v="Angelica goyeneche "/>
    <n v="52822"/>
    <d v="2022-09-01T00:00:00"/>
    <s v="Suramericana"/>
    <s v="3401902-0"/>
    <s v="03/08/2022"/>
    <d v="2022-08-04T00:00:00"/>
    <d v="2022-09-01T00:00:00"/>
    <d v="2022-11-30T00:00:00"/>
    <m/>
    <m/>
    <d v="2022-11-30T00:00:00"/>
    <n v="20000000"/>
    <s v="Paola Margarita Calderón Pérez"/>
    <m/>
    <m/>
    <m/>
    <s v="Eliana Gómez"/>
    <s v="No Aplica"/>
    <m/>
    <m/>
    <m/>
    <m/>
    <n v="90"/>
    <s v="-"/>
  </r>
  <r>
    <s v="OK"/>
    <x v="9"/>
    <x v="1"/>
    <m/>
    <x v="3"/>
    <s v="Equipos audiovisuales"/>
    <x v="0"/>
    <s v="ADQUISICIÓN EQUIPOSAUDIOVISUALES PARA ÁREA DECOMUNICACIONES DE LA DIVRI"/>
    <m/>
    <m/>
    <m/>
    <x v="1"/>
    <n v="93853"/>
    <s v="PANAMERICANA LIBRERÍA Y PAPELERÍA S.A."/>
    <n v="72449104"/>
    <d v="2022-07-26T00:00:00"/>
    <n v="830037946"/>
    <m/>
    <m/>
    <d v="2022-07-26T00:00:00"/>
    <m/>
    <m/>
    <m/>
    <m/>
    <d v="2022-07-26T00:00:00"/>
    <d v="2022-09-25T00:00:00"/>
    <m/>
    <m/>
    <d v="2022-09-25T00:00:00"/>
    <n v="72449104"/>
    <s v="Natalia Chavarria"/>
    <m/>
    <m/>
    <m/>
    <s v="Anderson Mariño"/>
    <s v="Edson Anzola "/>
    <m/>
    <m/>
    <m/>
    <m/>
    <n v="61"/>
    <s v="-"/>
  </r>
  <r>
    <s v="OK"/>
    <x v="8"/>
    <x v="1"/>
    <n v="70"/>
    <x v="2"/>
    <s v="Papeleria"/>
    <x v="0"/>
    <s v="CONTRATAR EL SUMINISTRO DE PAPELERÍA, ÚTILES DE OFICINA Y ESCRITORIO E INSUMOS DE IMPRESIÓN Y FOTOCOPIADORA A PRECIOS UNITARIOS FIJOS, PARA LAS DIFERENTES DEPENDENCIAS DE LA DIVRI"/>
    <n v="8322"/>
    <n v="100000000"/>
    <d v="2022-09-02T00:00:00"/>
    <x v="1"/>
    <n v="69"/>
    <s v="ANGELA JOHANNA RODRIGUEZ CASTRO"/>
    <n v="100000000"/>
    <d v="2022-09-02T00:00:00"/>
    <n v="53010819"/>
    <s v="ANGELA JOHANNA RODRIGUEZ CASTRO"/>
    <n v="58722"/>
    <d v="2022-09-05T00:00:00"/>
    <s v="Seguros del Estado"/>
    <s v="21-46-101052012"/>
    <s v="06/09/2022"/>
    <d v="2022-09-07T00:00:00"/>
    <d v="2022-09-07T00:00:00"/>
    <d v="2022-11-30T00:00:00"/>
    <m/>
    <m/>
    <d v="2022-11-30T00:00:00"/>
    <n v="100000000"/>
    <s v="Alvaro Quiroga"/>
    <m/>
    <m/>
    <m/>
    <s v="Yurley Amaya Acosta"/>
    <s v="Edson Anzola "/>
    <s v="Edwin Moreno"/>
    <m/>
    <m/>
    <m/>
    <n v="84"/>
    <s v="-"/>
  </r>
  <r>
    <s v="OK"/>
    <x v="9"/>
    <x v="1"/>
    <n v="71"/>
    <x v="6"/>
    <s v="Francisco Pedraza"/>
    <x v="0"/>
    <s v="PRESTAR SUS SERVICIOS DE APOYO A LA GESTIÓN EN LA DIRECCIÓN DE VETERANOS Y REHABILITACIÓN INCLUSIVA EN REFERENCIA A LA SENSIBILIZACIÓN Y ORIENTACIÓN DE LOS USUARIOS DE LOS SERVICIOS DE LA DEPENDENCIA"/>
    <n v="3422"/>
    <n v="12000000"/>
    <d v="2022-01-09T00:00:00"/>
    <x v="0"/>
    <n v="71"/>
    <s v="Francisco Pedraza"/>
    <n v="12000000"/>
    <d v="2022-08-16T00:00:00"/>
    <n v="79802411"/>
    <s v="Francisco Pedraza"/>
    <n v="55822"/>
    <d v="2022-01-09T00:00:00"/>
    <s v="Seguros del Estado"/>
    <s v="21-46-101051296"/>
    <s v="23/08/2022"/>
    <d v="2022-08-24T00:00:00"/>
    <d v="2022-08-24T00:00:00"/>
    <d v="2022-12-31T00:00:00"/>
    <m/>
    <m/>
    <d v="2022-12-31T00:00:00"/>
    <n v="12000000"/>
    <s v="Marcela Wilches"/>
    <m/>
    <m/>
    <m/>
    <s v="Enerieth Badillo"/>
    <s v="No Aplica"/>
    <s v="No Aplica"/>
    <m/>
    <m/>
    <m/>
    <n v="129"/>
    <s v="-"/>
  </r>
  <r>
    <m/>
    <x v="0"/>
    <x v="1"/>
    <n v="72"/>
    <x v="1"/>
    <s v="Cableado estructurado "/>
    <x v="0"/>
    <s v="Adquisición, instalación y puesta en funcionamiento a todo costo del cableado estructurado para la habilitación de puestos de trabajo en la DIVRI"/>
    <n v="9022"/>
    <n v="250000000"/>
    <d v="2022-09-27T00:00:00"/>
    <x v="1"/>
    <n v="79"/>
    <s v="UT DIVRI 2022"/>
    <n v="245309000"/>
    <m/>
    <m/>
    <m/>
    <m/>
    <m/>
    <m/>
    <m/>
    <m/>
    <m/>
    <d v="1899-12-30T00:00:00"/>
    <d v="2022-12-16T00:00:00"/>
    <m/>
    <m/>
    <d v="2022-12-16T00:00:00"/>
    <n v="245309000"/>
    <m/>
    <m/>
    <m/>
    <m/>
    <m/>
    <m/>
    <m/>
    <m/>
    <m/>
    <m/>
    <e v="#REF!"/>
    <s v="Se adjudico a una UT pendiente por perfeccionar el contrato"/>
  </r>
  <r>
    <s v="OK"/>
    <x v="8"/>
    <x v="1"/>
    <n v="73"/>
    <x v="2"/>
    <s v="Comunicaciones Unificadas II"/>
    <x v="0"/>
    <s v="CONTRATAR EL SOPORTE, LA GARANTIA Y RENOVACION DEL LICENCIAMIENTO DE FABRICA DE LA INFRAESTRUCUTURA Y SOLUCION DE COMUNICACIONES UNIFICADAS DE LA DIVRI"/>
    <n v="6722"/>
    <n v="65121922"/>
    <d v="2022-08-23T00:00:00"/>
    <x v="0"/>
    <n v="70"/>
    <s v="SOFTLINE"/>
    <n v="54330059"/>
    <d v="2022-09-05T00:00:00"/>
    <n v="900389156"/>
    <s v="Yissel villarreal"/>
    <n v="58822"/>
    <d v="2022-09-06T00:00:00"/>
    <s v="Seguros del Estado"/>
    <s v="33-46-101043871"/>
    <d v="2022-09-06T00:00:00"/>
    <d v="2022-09-09T00:00:00"/>
    <d v="2022-09-09T00:00:00"/>
    <d v="2022-12-31T00:00:00"/>
    <m/>
    <m/>
    <d v="2022-12-31T00:00:00"/>
    <n v="54330059"/>
    <s v="YENY ARACELLY NUÑEZ ROSERO"/>
    <m/>
    <m/>
    <m/>
    <s v="Anderson Mariño"/>
    <s v="Edson Anzola "/>
    <s v="Alexis Cifuentes"/>
    <m/>
    <m/>
    <m/>
    <n v="113"/>
    <s v="-"/>
  </r>
  <r>
    <s v="OK"/>
    <x v="8"/>
    <x v="1"/>
    <n v="74"/>
    <x v="2"/>
    <s v="Insonorización II"/>
    <x v="0"/>
    <s v="CONTRATAR EL AISLAMIENTO ACUSTICO DEL AULA DE MUSICA DE LA DIVRI"/>
    <n v="7422"/>
    <n v="92400000"/>
    <d v="2022-08-22T00:00:00"/>
    <x v="0"/>
    <n v="68"/>
    <s v="CONINGENIERIAS SAS"/>
    <n v="81030124"/>
    <d v="2022-09-02T00:00:00"/>
    <n v="900499476"/>
    <s v="CHRISTIAN ORLANDO PERDOMO"/>
    <n v="58622"/>
    <d v="2022-09-05T00:00:00"/>
    <s v="Compañía Mundial de Seguros SA"/>
    <s v="NB-100222110_0"/>
    <m/>
    <m/>
    <d v="2022-09-05T00:00:00"/>
    <d v="2022-12-06T00:00:00"/>
    <m/>
    <m/>
    <d v="2022-12-06T00:00:00"/>
    <n v="81030124"/>
    <s v="Eduar Galeano"/>
    <m/>
    <m/>
    <m/>
    <s v="Eliana Gómez"/>
    <s v="Edson Anzola "/>
    <s v="Eduar Galeano"/>
    <m/>
    <m/>
    <m/>
    <n v="92"/>
    <s v="-"/>
  </r>
  <r>
    <s v="OK"/>
    <x v="8"/>
    <x v="1"/>
    <n v="75"/>
    <x v="5"/>
    <s v="Bienestar"/>
    <x v="0"/>
    <s v="_x0009_PRESTACIÓN DE SERVICIOS PARA LA REALIZACIÓN Y EJECUCIÓN DEL PLAN DE BIENESTAR SOCIAL, INCENTIVOS Y ESTIMULOS PARA LOS FUNCIONARIOS DE LA DIVRI COMO DEPENDENCIA DEL MINSITERIO DE DEFENSA Y SU NÚCLEO FAMILIAR, ASI MISMO PARA LA REALIZACIÓN DE LAS ACTIVIDADES DE INTERVENCIÓN DEL CLIMA Y CULTURA ORGANIZACIONAL"/>
    <n v="8422"/>
    <n v="85000000"/>
    <d v="2022-08-26T00:00:00"/>
    <x v="0"/>
    <n v="67"/>
    <s v="CIRCULO DE SUB OFCIALES DE LAS FUERZAS MILITARES"/>
    <n v="85000000"/>
    <d v="2022-09-07T00:00:00"/>
    <n v="8600251956"/>
    <s v="JOHN LEONARDO PACHECO ACOSTA"/>
    <n v="59722"/>
    <d v="2022-09-09T00:00:00"/>
    <s v="Previsora Seguros "/>
    <s v="1009048"/>
    <d v="2022-09-07T00:00:00"/>
    <d v="2022-09-13T00:00:00"/>
    <d v="2022-09-13T00:00:00"/>
    <d v="2022-12-30T00:00:00"/>
    <m/>
    <m/>
    <d v="2022-12-30T00:00:00"/>
    <n v="85000000"/>
    <s v="MARLINN MARCELAR DURAN BOCANEGRA"/>
    <m/>
    <m/>
    <m/>
    <s v="Enerieth Badillo"/>
    <s v="Edson Anzola "/>
    <s v="MARLINN MARCELAR DURAN BOCANEGRA"/>
    <m/>
    <m/>
    <m/>
    <n v="108"/>
    <s v="-"/>
  </r>
  <r>
    <s v="OK"/>
    <x v="8"/>
    <x v="1"/>
    <n v="76"/>
    <x v="6"/>
    <s v="Barbosa Fontecha Carlos Augusto"/>
    <x v="0"/>
    <s v="CONTRATAR LA PRESTACIÓN DE SERVICIOS DE UN PROFESIONAL PARA ASESORAR A LA DIRECCIÓN DE VETERANOS Y REHABILITACION INCLUSIVA DEL MINISTERIO DE DEFENSA NACIONAL EN TEMAS RELACIONADOS CON PLANEACIÓN Y SEGUIMIENTO DE RESULTADOS"/>
    <n v="3422"/>
    <n v="28000000"/>
    <d v="2022-08-25T00:00:00"/>
    <x v="0"/>
    <n v="66"/>
    <s v="Barbosa Fontecha Carlos Augusto"/>
    <n v="28000000"/>
    <d v="2022-08-31T00:00:00"/>
    <n v="79342148"/>
    <s v="Barbosa Fontecha Carlos Augusto"/>
    <n v="57622"/>
    <d v="2022-08-31T00:00:00"/>
    <s v="Seguros del Estado"/>
    <s v="21-46-101051779"/>
    <s v="01/09/2022"/>
    <d v="2022-09-01T00:00:00"/>
    <d v="2022-09-01T00:00:00"/>
    <d v="2022-12-30T00:00:00"/>
    <m/>
    <m/>
    <d v="2022-12-30T00:00:00"/>
    <n v="28000000"/>
    <s v="Dirección"/>
    <m/>
    <m/>
    <m/>
    <m/>
    <s v="No Aplica"/>
    <s v="No Aplica"/>
    <m/>
    <m/>
    <m/>
    <n v="120"/>
    <s v="-"/>
  </r>
  <r>
    <m/>
    <x v="10"/>
    <x v="1"/>
    <n v="77"/>
    <x v="2"/>
    <s v="Insumos Medicos"/>
    <x v="0"/>
    <s v="CONTRATAR LA ADQUISICIÓN DE INSUMOS Y ELEMENTOS MEDICO-TERAPEUTICOS PARA EL PROGRAMA DE ACTIVIDAD FISICA D"/>
    <n v="8622"/>
    <n v="28430507"/>
    <d v="2022-09-08T00:00:00"/>
    <x v="1"/>
    <n v="73"/>
    <s v="COMERCIALIZADORA INTERNACIONAL PRESTIGE SAS"/>
    <n v="22768198.98"/>
    <d v="2022-09-23T00:00:00"/>
    <n v="830135387"/>
    <s v="ZANDRA YASMIN LOPEZ ARDILA"/>
    <n v="61522"/>
    <d v="2022-09-27T00:00:00"/>
    <s v="Seguros del Estado"/>
    <s v="14-44-101163672"/>
    <d v="2022-09-28T00:00:00"/>
    <d v="2022-09-28T00:00:00"/>
    <d v="2022-09-28T00:00:00"/>
    <d v="2022-10-25T00:00:00"/>
    <m/>
    <m/>
    <d v="2022-10-25T00:00:00"/>
    <n v="22768198.98"/>
    <s v="Sandra Duarte"/>
    <m/>
    <s v="Misional"/>
    <m/>
    <s v="Yurley Amaya Acosta"/>
    <s v="Edson Anzola "/>
    <s v="Ana Luisa Ospina"/>
    <m/>
    <m/>
    <m/>
    <e v="#REF!"/>
    <s v="-"/>
  </r>
  <r>
    <m/>
    <x v="0"/>
    <x v="1"/>
    <n v="78"/>
    <x v="2"/>
    <s v="Mantenimiento De Extintores"/>
    <x v="1"/>
    <s v="CONTRATAR EL SERVICIO DE INSPECCIÓN, REVISIÓN, MANTENIMIENTO Y RECARGA DE LOS EXTINTORES EN LA DIVRI"/>
    <n v="8922"/>
    <n v="5000000"/>
    <d v="2022-09-16T00:00:00"/>
    <x v="0"/>
    <n v="0"/>
    <s v="0"/>
    <n v="0"/>
    <m/>
    <m/>
    <m/>
    <m/>
    <m/>
    <m/>
    <m/>
    <m/>
    <m/>
    <d v="1899-12-30T00:00:00"/>
    <m/>
    <m/>
    <m/>
    <d v="1899-12-30T00:00:00"/>
    <n v="0"/>
    <m/>
    <m/>
    <m/>
    <m/>
    <s v="Yurley Amaya Acosta"/>
    <s v="Edson Anzola "/>
    <s v="Andrea "/>
    <m/>
    <m/>
    <m/>
    <e v="#REF!"/>
    <s v="Desierto"/>
  </r>
  <r>
    <m/>
    <x v="10"/>
    <x v="1"/>
    <n v="79"/>
    <x v="6"/>
    <s v="Olga Marlen Salinas Huertas"/>
    <x v="0"/>
    <s v="Prestación de servicios profesionales en los asuntos de carácter administrativo, financiero y afines que requiera el Grupo administrativo y financiero de la DIVRI"/>
    <n v="3422"/>
    <n v="15666666.67"/>
    <d v="2022-09-19T00:00:00"/>
    <x v="0"/>
    <n v="72"/>
    <s v="Olga Marlen Salinas Huertas"/>
    <n v="15666666.67"/>
    <d v="2022-09-27T00:00:00"/>
    <n v="52298463"/>
    <s v="Olga Marlen Salinas Huertas"/>
    <n v="622222"/>
    <d v="2022-09-27T00:00:00"/>
    <s v="Seguros del Estado"/>
    <s v="21-46-101052698"/>
    <d v="2022-09-27T00:00:00"/>
    <d v="2022-09-27T00:00:00"/>
    <d v="2022-09-27T00:00:00"/>
    <d v="2022-12-31T00:00:00"/>
    <m/>
    <m/>
    <d v="2022-12-31T00:00:00"/>
    <n v="15666666.67"/>
    <s v="Juan Carlos Collazos"/>
    <m/>
    <s v="Administrativa"/>
    <m/>
    <m/>
    <m/>
    <m/>
    <m/>
    <m/>
    <m/>
    <e v="#REF!"/>
    <s v="-"/>
  </r>
  <r>
    <m/>
    <x v="0"/>
    <x v="1"/>
    <n v="80"/>
    <x v="6"/>
    <s v="Yurley Caruly Amaya Acosta "/>
    <x v="2"/>
    <m/>
    <m/>
    <m/>
    <m/>
    <x v="0"/>
    <n v="74"/>
    <m/>
    <n v="0"/>
    <m/>
    <m/>
    <m/>
    <m/>
    <m/>
    <m/>
    <m/>
    <m/>
    <m/>
    <d v="1899-12-30T00:00:00"/>
    <m/>
    <m/>
    <m/>
    <d v="1899-12-30T00:00:00"/>
    <n v="0"/>
    <m/>
    <m/>
    <m/>
    <m/>
    <m/>
    <m/>
    <m/>
    <m/>
    <m/>
    <m/>
    <e v="#REF!"/>
    <s v="El contratista rechazo el contrato"/>
  </r>
  <r>
    <m/>
    <x v="0"/>
    <x v="1"/>
    <n v="81"/>
    <x v="6"/>
    <s v="Karen Dayana Malagón M"/>
    <x v="2"/>
    <m/>
    <m/>
    <m/>
    <m/>
    <x v="0"/>
    <n v="0"/>
    <m/>
    <n v="0"/>
    <m/>
    <m/>
    <m/>
    <m/>
    <m/>
    <m/>
    <m/>
    <m/>
    <m/>
    <d v="1899-12-30T00:00:00"/>
    <m/>
    <m/>
    <m/>
    <d v="1899-12-30T00:00:00"/>
    <n v="0"/>
    <m/>
    <m/>
    <m/>
    <m/>
    <m/>
    <m/>
    <m/>
    <m/>
    <m/>
    <m/>
    <e v="#REF!"/>
    <s v="El contratista rechazo el contrato"/>
  </r>
  <r>
    <m/>
    <x v="0"/>
    <x v="1"/>
    <n v="82"/>
    <x v="2"/>
    <s v="Mantenimiento de Calderas"/>
    <x v="0"/>
    <s v="CONTRATAR EL SERVICIO DE MANTENIMIENTO PREVENTIVO DE EQUIPOS HIDRAULICOS, CALDERAS, GASODUCTOS Y LIMPIEZA DE TANQUES"/>
    <n v="9322"/>
    <n v="15005703"/>
    <d v="2022-10-22T00:00:00"/>
    <x v="0"/>
    <n v="78"/>
    <s v="INGYEMEL PROFESIONALES J&amp;H S.A.S"/>
    <n v="10000000"/>
    <m/>
    <m/>
    <m/>
    <m/>
    <m/>
    <m/>
    <m/>
    <m/>
    <m/>
    <d v="1899-12-30T00:00:00"/>
    <d v="2022-12-31T00:00:00"/>
    <m/>
    <m/>
    <d v="2022-12-31T00:00:00"/>
    <n v="10000000"/>
    <s v="Cesar Ortega"/>
    <m/>
    <m/>
    <m/>
    <m/>
    <m/>
    <m/>
    <m/>
    <m/>
    <m/>
    <e v="#REF!"/>
    <s v="Se solicito numero de aceptacion el dia 01 de noviembre"/>
  </r>
  <r>
    <m/>
    <x v="10"/>
    <x v="1"/>
    <n v="83"/>
    <x v="6"/>
    <s v="Cristian Lopez"/>
    <x v="0"/>
    <s v="Servicios profesionales de carácter jurídico en los temas referentes a resolver derechos prestacionales, la Proyección de los Actos Administrativos de reconocimiento, reajuste, trámite al recurso de reposición, o el pronunciamiento que corresponda, según sea el caso, acerca de los derechos pensionales y prestacionales, la elaboración de Actos Administrativos a través del cual se dé cumplimiento a las Sentencias judiciales proferidas para el reconocimiento, modificación o reajuste de pensión, la actualización de la estadística de los expedientes a cargo, cuando le sea requerida, la sustanciación de respuestas a las acciones constitucionales y los derechos de petición que son radicados ante el apoyen al Grupo Prestaciones Sociales de la Dirección de Veteranos y Rehabilitación Inclusiva. "/>
    <n v="3322"/>
    <n v="15000000"/>
    <d v="2022-09-28T00:00:00"/>
    <x v="0"/>
    <n v="75"/>
    <s v="CRISTIAN LOPEZ"/>
    <n v="15000000"/>
    <d v="2022-09-29T00:00:00"/>
    <n v="1061784295"/>
    <s v="CRISTIAN LOPEZ"/>
    <n v="64322"/>
    <d v="2022-09-29T00:00:00"/>
    <s v="No Aplica"/>
    <s v="No Aplica"/>
    <m/>
    <m/>
    <d v="2022-09-29T00:00:00"/>
    <d v="2022-12-31T00:00:00"/>
    <m/>
    <m/>
    <d v="2022-12-31T00:00:00"/>
    <n v="15000000"/>
    <s v="Diana Marcela Ruiz Molano"/>
    <m/>
    <s v="Prestaciones Sociales"/>
    <m/>
    <m/>
    <m/>
    <m/>
    <m/>
    <m/>
    <m/>
    <e v="#REF!"/>
    <s v="-"/>
  </r>
  <r>
    <s v="OK"/>
    <x v="8"/>
    <x v="1"/>
    <n v="84"/>
    <x v="2"/>
    <s v="SOAT"/>
    <x v="1"/>
    <m/>
    <m/>
    <m/>
    <m/>
    <x v="1"/>
    <n v="0"/>
    <m/>
    <n v="0"/>
    <m/>
    <m/>
    <m/>
    <m/>
    <m/>
    <m/>
    <m/>
    <m/>
    <m/>
    <d v="1899-12-30T00:00:00"/>
    <m/>
    <m/>
    <m/>
    <d v="1899-12-30T00:00:00"/>
    <n v="0"/>
    <m/>
    <m/>
    <m/>
    <m/>
    <m/>
    <m/>
    <m/>
    <m/>
    <m/>
    <m/>
    <e v="#REF!"/>
    <s v="Desierto"/>
  </r>
  <r>
    <m/>
    <x v="0"/>
    <x v="1"/>
    <n v="155881"/>
    <x v="4"/>
    <s v="Conectividad"/>
    <x v="0"/>
    <s v="CONTRATAR EL SERVICIO DE CONECTIVIDAD EL CUAL INCLUYE CONECTIVIDAD TERRESTRE, GESTION DE SEGURIDAD, DISEÑO, INSTALACION, PUESTA EN FUNCIONAMIENTO Y SOPORTE, CON DESTINO A LA DIVRI"/>
    <m/>
    <m/>
    <m/>
    <x v="0"/>
    <n v="89285"/>
    <s v="Media Commerce Partners SAS"/>
    <n v="48294008"/>
    <d v="2022-05-04T00:00:00"/>
    <m/>
    <m/>
    <m/>
    <m/>
    <m/>
    <m/>
    <m/>
    <m/>
    <d v="1899-12-30T00:00:00"/>
    <m/>
    <m/>
    <m/>
    <d v="1899-12-30T00:00:00"/>
    <n v="48294008"/>
    <m/>
    <m/>
    <m/>
    <m/>
    <m/>
    <m/>
    <m/>
    <m/>
    <m/>
    <m/>
    <e v="#REF!"/>
    <s v="-"/>
  </r>
  <r>
    <m/>
    <x v="0"/>
    <x v="1"/>
    <n v="85"/>
    <x v="2"/>
    <s v="Mantenimiento De Extintores Nuevo"/>
    <x v="4"/>
    <s v="Prestación de servicio de inspección, revisión, mantenimiento y recarga de los extintores en la DIVRI"/>
    <n v="8922"/>
    <n v="5000000"/>
    <d v="2022-09-16T00:00:00"/>
    <x v="0"/>
    <m/>
    <m/>
    <n v="0"/>
    <m/>
    <m/>
    <m/>
    <m/>
    <m/>
    <m/>
    <m/>
    <m/>
    <m/>
    <d v="1899-12-30T00:00:00"/>
    <m/>
    <m/>
    <m/>
    <d v="1899-12-30T00:00:00"/>
    <n v="0"/>
    <m/>
    <m/>
    <m/>
    <m/>
    <m/>
    <m/>
    <m/>
    <m/>
    <m/>
    <m/>
    <e v="#REF!"/>
    <s v="Cierre para el 1 de noviembre"/>
  </r>
  <r>
    <m/>
    <x v="0"/>
    <x v="1"/>
    <n v="86"/>
    <x v="2"/>
    <s v="Papel de Seguridad"/>
    <x v="0"/>
    <m/>
    <m/>
    <m/>
    <m/>
    <x v="1"/>
    <n v="77"/>
    <s v="Thomas Greg &amp; Sons de Colombia S.A"/>
    <n v="20230000"/>
    <m/>
    <m/>
    <m/>
    <m/>
    <m/>
    <m/>
    <m/>
    <m/>
    <m/>
    <d v="1899-12-30T00:00:00"/>
    <m/>
    <m/>
    <m/>
    <d v="1899-12-30T00:00:00"/>
    <n v="20230000"/>
    <s v="Luisa Caicedo"/>
    <m/>
    <m/>
    <m/>
    <m/>
    <m/>
    <m/>
    <m/>
    <m/>
    <m/>
    <e v="#REF!"/>
    <s v="Falta perfeccionar el contrato"/>
  </r>
  <r>
    <m/>
    <x v="0"/>
    <x v="1"/>
    <n v="87"/>
    <x v="2"/>
    <s v="Mantenimiento Sistema De Seguridad - Nuevo"/>
    <x v="4"/>
    <m/>
    <m/>
    <m/>
    <m/>
    <x v="0"/>
    <m/>
    <m/>
    <n v="0"/>
    <m/>
    <m/>
    <m/>
    <m/>
    <m/>
    <m/>
    <m/>
    <m/>
    <m/>
    <d v="1899-12-30T00:00:00"/>
    <m/>
    <m/>
    <m/>
    <d v="1899-12-30T00:00:00"/>
    <n v="0"/>
    <m/>
    <m/>
    <m/>
    <m/>
    <m/>
    <m/>
    <m/>
    <m/>
    <m/>
    <m/>
    <e v="#REF!"/>
    <s v="Cierre para el 1 de noviembre"/>
  </r>
  <r>
    <m/>
    <x v="0"/>
    <x v="1"/>
    <n v="88"/>
    <x v="0"/>
    <s v="Calculo Actuarial II"/>
    <x v="5"/>
    <s v="Prestación de servicios profesionales para realizar el cálculo actuarial del pasivo de beneficios a empleados a largo plazo de la Dirección de Veteranos y Rehabilitación Inclusiva con corte a 31 de diciembre de 2022."/>
    <n v="9522"/>
    <n v="10472000"/>
    <d v="2022-10-26T00:00:00"/>
    <x v="0"/>
    <n v="76"/>
    <s v="Habitudes"/>
    <n v="10472000"/>
    <d v="2022-10-28T00:00:00"/>
    <n v="901300363"/>
    <s v="Giovanna Álvarez"/>
    <m/>
    <m/>
    <m/>
    <m/>
    <m/>
    <m/>
    <d v="1899-12-30T00:00:00"/>
    <m/>
    <m/>
    <m/>
    <d v="1899-12-30T00:00:00"/>
    <n v="10472000"/>
    <m/>
    <m/>
    <m/>
    <m/>
    <m/>
    <m/>
    <m/>
    <m/>
    <m/>
    <m/>
    <e v="#REF!"/>
    <s v="Falta perfeccionar el contrato"/>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s v="Acuerdo Marco"/>
    <x v="0"/>
    <x v="0"/>
    <d v="2022-12-31T00:00:00"/>
    <n v="515925341"/>
    <n v="0"/>
    <n v="515925341"/>
    <n v="245582190"/>
    <n v="245582190"/>
    <n v="0.4760033487093242"/>
    <n v="761507531"/>
    <m/>
    <s v="Adición por VF"/>
    <s v="Edwin Moreno"/>
    <m/>
    <s v="Edson Anzola "/>
    <s v="Edwin Moreno"/>
    <m/>
  </r>
  <r>
    <s v="Acuerdo Marco"/>
    <x v="1"/>
    <x v="1"/>
    <d v="2022-12-31T00:00:00"/>
    <n v="48294008"/>
    <n v="0"/>
    <n v="48294008"/>
    <n v="445718314"/>
    <n v="445718314"/>
    <n v="9.2292674072526761"/>
    <n v="494012322"/>
    <d v="2023-12-31T00:00:00"/>
    <s v="Nueva Contratación"/>
    <s v="Adriana María Pedraza Estepa"/>
    <m/>
    <s v="Edson Anzola "/>
    <s v="Alexis Cifuentes"/>
    <m/>
  </r>
  <r>
    <s v="Acuerdo Marco"/>
    <x v="2"/>
    <x v="2"/>
    <d v="2022-12-31T00:00:00"/>
    <n v="7000000"/>
    <n v="0"/>
    <n v="7000000"/>
    <n v="3500000"/>
    <n v="3500000"/>
    <n v="0.5"/>
    <n v="10500000"/>
    <m/>
    <s v="Adición por VF"/>
    <s v="Carlos Felipe Gómez Herrera"/>
    <s v="Enerieth Badillo"/>
    <s v="Edson Anzola "/>
    <s v="Carlos Felipe Gomez"/>
    <m/>
  </r>
  <r>
    <s v="Directa"/>
    <x v="3"/>
    <x v="3"/>
    <d v="2022-12-31T00:00:00"/>
    <n v="374068969"/>
    <n v="0"/>
    <n v="374068969"/>
    <n v="15905400"/>
    <n v="15905400"/>
    <n v="4.2519966418278335E-2"/>
    <n v="389974369"/>
    <m/>
    <s v="Adición por VF"/>
    <s v="Cesar Ortega"/>
    <m/>
    <s v="Edson Anzola "/>
    <s v="Edwin Moreno"/>
    <m/>
  </r>
  <r>
    <s v="Directa"/>
    <x v="4"/>
    <x v="4"/>
    <d v="2022-12-31T00:00:00"/>
    <n v="151487000"/>
    <n v="0"/>
    <n v="151487000"/>
    <n v="7616000"/>
    <n v="7616000"/>
    <n v="5.0274941084053421E-2"/>
    <n v="159103000"/>
    <m/>
    <m/>
    <s v="Adriana Pedraza/ Yaneth Herrera"/>
    <m/>
    <s v="Enith Quiñones"/>
    <s v="Alexis Cifuentes - Yaneth Herrera"/>
    <m/>
  </r>
  <r>
    <s v="Directa"/>
    <x v="5"/>
    <x v="5"/>
    <d v="2022-12-31T00:00:00"/>
    <n v="124444680"/>
    <n v="0"/>
    <n v="124444680"/>
    <n v="7211400"/>
    <n v="7211400"/>
    <n v="5.7948640311502264E-2"/>
    <n v="131656080"/>
    <m/>
    <m/>
    <s v="Yeny Aracelly Nuñez Rosero"/>
    <m/>
    <s v="Edson Anzola "/>
    <m/>
    <m/>
  </r>
  <r>
    <s v="Directa"/>
    <x v="6"/>
    <x v="6"/>
    <d v="2022-12-31T00:00:00"/>
    <n v="107175327"/>
    <n v="0"/>
    <n v="107175327"/>
    <n v="24848280"/>
    <n v="24848280"/>
    <n v="0.23184701829741095"/>
    <n v="132023607"/>
    <d v="2023-03-31T00:00:00"/>
    <m/>
    <s v="Adriana Pedraza"/>
    <m/>
    <s v="Edson Anzola "/>
    <m/>
    <m/>
  </r>
  <r>
    <s v="Directa"/>
    <x v="7"/>
    <x v="7"/>
    <d v="2022-12-31T00:00:00"/>
    <n v="236097028"/>
    <n v="30000000"/>
    <n v="266097028"/>
    <n v="88048520"/>
    <n v="118048520"/>
    <n v="0.50000002541328048"/>
    <n v="354145548"/>
    <m/>
    <m/>
    <s v="Diana Marcela Ruiz Molano"/>
    <m/>
    <s v="Frank Ramos"/>
    <m/>
    <m/>
  </r>
  <r>
    <s v="Directa"/>
    <x v="8"/>
    <x v="8"/>
    <d v="2022-12-30T00:00:00"/>
    <n v="85000000"/>
    <n v="0"/>
    <n v="85000000"/>
    <n v="40000000"/>
    <n v="40000000"/>
    <n v="0.47058823529411764"/>
    <n v="125000000"/>
    <m/>
    <m/>
    <s v="Marlinn Marcelar Duran Bocanegra"/>
    <s v="Enerieth Badillo"/>
    <s v="Edson Anzola "/>
    <s v="Marlinn Marcelar Duran Bocanegra"/>
    <m/>
  </r>
  <r>
    <s v="Menor Cuantía"/>
    <x v="9"/>
    <x v="9"/>
    <d v="2022-12-31T00:00:00"/>
    <n v="868948897.26999998"/>
    <n v="0"/>
    <n v="868948897.26999998"/>
    <n v="316297370"/>
    <n v="316297370"/>
    <n v="0.36399996707944499"/>
    <n v="1185246267.27"/>
    <m/>
    <s v="Adición por VF"/>
    <s v="Cesar Ortega"/>
    <s v="Enerieth Badillo"/>
    <s v="Edson Anzola "/>
    <s v="Cesar Orteda"/>
    <m/>
  </r>
  <r>
    <s v="Mínima Cuantía"/>
    <x v="10"/>
    <x v="10"/>
    <d v="2022-12-31T00:00:00"/>
    <n v="7952175"/>
    <n v="0"/>
    <n v="7952175"/>
    <n v="2650730"/>
    <n v="2650730"/>
    <n v="0.33333396209213201"/>
    <n v="10602905"/>
    <d v="2023-03-31T00:00:00"/>
    <s v="Adición por VF"/>
    <s v="Yulith Novoa"/>
    <m/>
    <s v="Edson Anzola "/>
    <s v="Yulith Novoa"/>
    <m/>
  </r>
  <r>
    <s v="Mínima Cuantía"/>
    <x v="11"/>
    <x v="11"/>
    <d v="2022-12-20T00:00:00"/>
    <n v="72650000"/>
    <n v="0"/>
    <n v="72650000"/>
    <n v="24733800"/>
    <n v="24733800"/>
    <n v="0.34045147969717826"/>
    <n v="97383800"/>
    <m/>
    <m/>
    <s v="Cesar Ortega"/>
    <m/>
    <s v="Edson Anzola "/>
    <s v="Edwin Moreno"/>
    <m/>
  </r>
  <r>
    <s v="Mínima Cuantía"/>
    <x v="12"/>
    <x v="12"/>
    <d v="2022-12-16T00:00:00"/>
    <n v="47224000"/>
    <n v="0"/>
    <n v="47224000"/>
    <n v="16000000"/>
    <n v="16000000"/>
    <n v="0.33881077418261901"/>
    <n v="63224000"/>
    <d v="2023-03-31T00:00:00"/>
    <s v="Adición por VF"/>
    <s v="Gilberto Cañizales"/>
    <m/>
    <s v="Edson Anzola "/>
    <s v="Cesar Orteda"/>
    <m/>
  </r>
  <r>
    <s v="Mínima Cuantía"/>
    <x v="13"/>
    <x v="13"/>
    <d v="2022-12-31T00:00:00"/>
    <n v="25094492"/>
    <n v="0"/>
    <n v="25094492"/>
    <n v="9469100"/>
    <n v="9469100"/>
    <n v="0.3773377839248549"/>
    <n v="34563592"/>
    <m/>
    <s v="Adición por VF"/>
    <s v="Juan Esteban Peña Polania"/>
    <m/>
    <s v="Edson Anzola "/>
    <s v="Juan Esteban Peña Polania"/>
    <m/>
  </r>
  <r>
    <s v="Mínima Cuantía"/>
    <x v="14"/>
    <x v="14"/>
    <d v="2022-12-31T00:00:00"/>
    <n v="60880800"/>
    <n v="0"/>
    <n v="60880800"/>
    <n v="662860"/>
    <n v="662860"/>
    <n v="1.088783327420139E-2"/>
    <n v="61543660"/>
    <d v="2023-01-31T00:00:00"/>
    <s v="Sustitución"/>
    <s v="Yurani Eliana Piñeros Dueñas"/>
    <m/>
    <s v="Edson Anzola "/>
    <s v="Adriana Pedraza"/>
    <m/>
  </r>
  <r>
    <s v="Mínima Cuantía"/>
    <x v="15"/>
    <x v="15"/>
    <d v="2022-12-31T00:00:00"/>
    <n v="73890000"/>
    <n v="-1050000"/>
    <n v="72840000"/>
    <n v="7350000"/>
    <n v="6300000"/>
    <n v="8.5261875761266745E-2"/>
    <n v="80190000"/>
    <d v="2023-07-31T00:00:00"/>
    <m/>
    <s v="Adriana Pedraza"/>
    <s v="Enerieth Badillo"/>
    <s v="Edson Anzola "/>
    <s v="Adriana Pedraza"/>
    <m/>
  </r>
  <r>
    <s v="Mínima Cuantía"/>
    <x v="16"/>
    <x v="16"/>
    <d v="2022-12-31T00:00:00"/>
    <n v="60825765"/>
    <n v="0"/>
    <n v="60825765"/>
    <n v="28760000"/>
    <n v="28760000"/>
    <n v="0.4728259480172588"/>
    <n v="89585765"/>
    <d v="2023-03-31T00:00:00"/>
    <s v="Adición por VF"/>
    <s v="Adriana María Pedraza Estepa"/>
    <s v="Anderson Mariño"/>
    <s v="Edson Anzola "/>
    <s v="Adriana Pedraza"/>
    <m/>
  </r>
  <r>
    <s v="Mínima Cuantía"/>
    <x v="17"/>
    <x v="17"/>
    <d v="2022-12-31T00:00:00"/>
    <n v="54330059"/>
    <n v="0"/>
    <n v="54330059"/>
    <n v="15095150"/>
    <n v="15095150"/>
    <n v="0.27784159041682616"/>
    <n v="69425209"/>
    <m/>
    <m/>
    <s v="Yeny Aracelly Nuñez Rosero"/>
    <s v="Anderson Mariño"/>
    <s v="Edson Anzola "/>
    <s v="Alexis Cifuente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8924AF4-6FA3-481D-9A79-D2AE09F0D58F}" name="TablaDinámica2" cacheId="0" applyNumberFormats="0" applyBorderFormats="0" applyFontFormats="0" applyPatternFormats="0" applyAlignmentFormats="0" applyWidthHeightFormats="1" dataCaption="Valores" updatedVersion="7" minRefreshableVersion="3" useAutoFormatting="1" itemPrintTitles="1" createdVersion="7" indent="0" compact="0" compactData="0" multipleFieldFilters="0" chartFormat="1">
  <location ref="G4:H11" firstHeaderRow="1" firstDataRow="1" firstDataCol="1" rowPageCount="2" colPageCount="1"/>
  <pivotFields count="42">
    <pivotField compact="0" outline="0" showAll="0" defaultSubtotal="0"/>
    <pivotField compact="0" outline="0" showAll="0" defaultSubtotal="0"/>
    <pivotField axis="axisPage" compact="0" outline="0" multipleItemSelectionAllowed="1" showAll="0" defaultSubtotal="0">
      <items count="2">
        <item x="1"/>
        <item h="1" x="0"/>
      </items>
    </pivotField>
    <pivotField dataField="1" compact="0" outline="0" showAll="0" defaultSubtotal="0"/>
    <pivotField axis="axisPage" compact="0" outline="0" showAll="0" defaultSubtotal="0">
      <items count="9">
        <item x="4"/>
        <item x="0"/>
        <item x="3"/>
        <item x="5"/>
        <item x="1"/>
        <item x="2"/>
        <item m="1" x="8"/>
        <item m="1" x="7"/>
        <item x="6"/>
      </items>
    </pivotField>
    <pivotField compact="0" outline="0" showAll="0" defaultSubtotal="0"/>
    <pivotField axis="axisRow" compact="0" outline="0" showAll="0" defaultSubtotal="0">
      <items count="7">
        <item x="0"/>
        <item x="1"/>
        <item m="1" x="6"/>
        <item x="5"/>
        <item x="4"/>
        <item x="2"/>
        <item x="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numFmtId="165"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1">
    <field x="6"/>
  </rowFields>
  <rowItems count="7">
    <i>
      <x/>
    </i>
    <i>
      <x v="1"/>
    </i>
    <i>
      <x v="3"/>
    </i>
    <i>
      <x v="4"/>
    </i>
    <i>
      <x v="5"/>
    </i>
    <i>
      <x v="6"/>
    </i>
    <i t="grand">
      <x/>
    </i>
  </rowItems>
  <colItems count="1">
    <i/>
  </colItems>
  <pageFields count="2">
    <pageField fld="2" hier="-1"/>
    <pageField fld="4" hier="-1"/>
  </pageFields>
  <dataFields count="1">
    <dataField name="Cuenta de N° Proceso " fld="3" subtotal="count" baseField="41" baseItem="2" numFmtId="168"/>
  </dataFields>
  <formats count="4">
    <format dxfId="42">
      <pivotArea outline="0" collapsedLevelsAreSubtotals="1" fieldPosition="0"/>
    </format>
    <format dxfId="41">
      <pivotArea outline="0" fieldPosition="0">
        <references count="1">
          <reference field="4294967294" count="1">
            <x v="0"/>
          </reference>
        </references>
      </pivotArea>
    </format>
    <format dxfId="40">
      <pivotArea outline="0" collapsedLevelsAreSubtotals="1" fieldPosition="0"/>
    </format>
    <format dxfId="39">
      <pivotArea dataOnly="0" labelOnly="1" outline="0" axis="axisValues" fieldPosition="0"/>
    </format>
  </formats>
  <pivotTableStyleInfo name="PivotStyleLight1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9DB1540-1C0E-42C1-B5A5-8DAFE6832DDB}" name="TablaDinámica4" cacheId="0" applyNumberFormats="0" applyBorderFormats="0" applyFontFormats="0" applyPatternFormats="0" applyAlignmentFormats="0" applyWidthHeightFormats="1" dataCaption="Valores" updatedVersion="8" minRefreshableVersion="3" useAutoFormatting="1" itemPrintTitles="1" createdVersion="7" indent="0" compact="0" compactData="0" multipleFieldFilters="0">
  <location ref="A3:E8" firstHeaderRow="0" firstDataRow="1" firstDataCol="3" rowPageCount="1" colPageCount="1"/>
  <pivotFields count="42">
    <pivotField compact="0" outline="0" showAll="0" defaultSubtotal="0"/>
    <pivotField compact="0" outline="0" showAll="0" defaultSubtotal="0"/>
    <pivotField axis="axisPage" compact="0" outline="0" multipleItemSelectionAllowed="1" showAll="0" defaultSubtotal="0">
      <items count="2">
        <item x="1"/>
        <item h="1" x="0"/>
      </items>
    </pivotField>
    <pivotField compact="0" outline="0" showAll="0" defaultSubtotal="0"/>
    <pivotField axis="axisRow" compact="0" outline="0" showAll="0" defaultSubtotal="0">
      <items count="9">
        <item x="4"/>
        <item x="0"/>
        <item x="3"/>
        <item x="5"/>
        <item x="1"/>
        <item x="2"/>
        <item m="1" x="8"/>
        <item m="1" x="7"/>
        <item x="6"/>
      </items>
    </pivotField>
    <pivotField compact="0" outline="0" showAll="0" defaultSubtotal="0"/>
    <pivotField axis="axisRow" compact="0" outline="0" showAll="0" defaultSubtotal="0">
      <items count="7">
        <item h="1" x="0"/>
        <item x="1"/>
        <item h="1" m="1" x="6"/>
        <item h="1" x="5"/>
        <item h="1" x="4"/>
        <item h="1" x="2"/>
        <item h="1" x="3"/>
      </items>
    </pivotField>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5">
        <item x="2"/>
        <item m="1" x="4"/>
        <item x="0"/>
        <item x="1"/>
        <item m="1" x="3"/>
      </items>
    </pivotField>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numFmtId="165"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ubtotalTop="0" showAll="0" defaultSubtotal="0"/>
  </pivotFields>
  <rowFields count="3">
    <field x="4"/>
    <field x="6"/>
    <field x="11"/>
  </rowFields>
  <rowItems count="5">
    <i>
      <x/>
      <x v="1"/>
      <x v="2"/>
    </i>
    <i>
      <x v="1"/>
      <x v="1"/>
      <x v="2"/>
    </i>
    <i>
      <x v="5"/>
      <x v="1"/>
      <x v="2"/>
    </i>
    <i r="2">
      <x v="3"/>
    </i>
    <i t="grand">
      <x/>
    </i>
  </rowItems>
  <colFields count="1">
    <field x="-2"/>
  </colFields>
  <colItems count="2">
    <i>
      <x/>
    </i>
    <i i="1">
      <x v="1"/>
    </i>
  </colItems>
  <pageFields count="1">
    <pageField fld="2" hier="-1"/>
  </pageFields>
  <dataFields count="2">
    <dataField name="Cuenta de N° Contrato" fld="12" subtotal="count" baseField="2" baseItem="0" numFmtId="3"/>
    <dataField name="Suma de Valor Total Adjudicado" fld="29" baseField="0" baseItem="0" numFmtId="4"/>
  </dataFields>
  <formats count="48">
    <format dxfId="90">
      <pivotArea collapsedLevelsAreSubtotals="1" fieldPosition="0">
        <references count="2">
          <reference field="2" count="1" selected="0">
            <x v="0"/>
          </reference>
          <reference field="4" count="1">
            <x v="1"/>
          </reference>
        </references>
      </pivotArea>
    </format>
    <format dxfId="89">
      <pivotArea outline="0" collapsedLevelsAreSubtotals="1" fieldPosition="0"/>
    </format>
    <format dxfId="88">
      <pivotArea outline="0" collapsedLevelsAreSubtotals="1" fieldPosition="0"/>
    </format>
    <format dxfId="87">
      <pivotArea outline="0" collapsedLevelsAreSubtotals="1" fieldPosition="0"/>
    </format>
    <format dxfId="86">
      <pivotArea type="all" dataOnly="0" outline="0" fieldPosition="0"/>
    </format>
    <format dxfId="85">
      <pivotArea outline="0" collapsedLevelsAreSubtotals="1" fieldPosition="0"/>
    </format>
    <format dxfId="84">
      <pivotArea field="4" type="button" dataOnly="0" labelOnly="1" outline="0" axis="axisRow" fieldPosition="0"/>
    </format>
    <format dxfId="83">
      <pivotArea field="6" type="button" dataOnly="0" labelOnly="1" outline="0" axis="axisRow" fieldPosition="1"/>
    </format>
    <format dxfId="82">
      <pivotArea field="11" type="button" dataOnly="0" labelOnly="1" outline="0" axis="axisRow" fieldPosition="2"/>
    </format>
    <format dxfId="81">
      <pivotArea dataOnly="0" labelOnly="1" outline="0" fieldPosition="0">
        <references count="1">
          <reference field="4" count="0"/>
        </references>
      </pivotArea>
    </format>
    <format dxfId="80">
      <pivotArea dataOnly="0" labelOnly="1" grandRow="1" outline="0" fieldPosition="0"/>
    </format>
    <format dxfId="79">
      <pivotArea dataOnly="0" labelOnly="1" outline="0" fieldPosition="0">
        <references count="2">
          <reference field="4" count="1" selected="0">
            <x v="0"/>
          </reference>
          <reference field="6" count="2">
            <x v="0"/>
            <x v="1"/>
          </reference>
        </references>
      </pivotArea>
    </format>
    <format dxfId="78">
      <pivotArea dataOnly="0" labelOnly="1" outline="0" fieldPosition="0">
        <references count="2">
          <reference field="4" count="1" selected="0">
            <x v="1"/>
          </reference>
          <reference field="6" count="3">
            <x v="0"/>
            <x v="1"/>
            <x v="3"/>
          </reference>
        </references>
      </pivotArea>
    </format>
    <format dxfId="77">
      <pivotArea dataOnly="0" labelOnly="1" outline="0" fieldPosition="0">
        <references count="2">
          <reference field="4" count="1" selected="0">
            <x v="2"/>
          </reference>
          <reference field="6" count="1">
            <x v="0"/>
          </reference>
        </references>
      </pivotArea>
    </format>
    <format dxfId="76">
      <pivotArea dataOnly="0" labelOnly="1" outline="0" fieldPosition="0">
        <references count="2">
          <reference field="4" count="1" selected="0">
            <x v="4"/>
          </reference>
          <reference field="6" count="2">
            <x v="1"/>
            <x v="4"/>
          </reference>
        </references>
      </pivotArea>
    </format>
    <format dxfId="75">
      <pivotArea dataOnly="0" labelOnly="1" outline="0" fieldPosition="0">
        <references count="2">
          <reference field="4" count="1" selected="0">
            <x v="5"/>
          </reference>
          <reference field="6" count="5">
            <x v="0"/>
            <x v="1"/>
            <x v="2"/>
            <x v="4"/>
            <x v="6"/>
          </reference>
        </references>
      </pivotArea>
    </format>
    <format dxfId="74">
      <pivotArea dataOnly="0" labelOnly="1" outline="0" fieldPosition="0">
        <references count="2">
          <reference field="4" count="1" selected="0">
            <x v="6"/>
          </reference>
          <reference field="6" count="2">
            <x v="0"/>
            <x v="5"/>
          </reference>
        </references>
      </pivotArea>
    </format>
    <format dxfId="73">
      <pivotArea dataOnly="0" labelOnly="1" outline="0" fieldPosition="0">
        <references count="2">
          <reference field="4" count="1" selected="0">
            <x v="8"/>
          </reference>
          <reference field="6" count="2">
            <x v="0"/>
            <x v="5"/>
          </reference>
        </references>
      </pivotArea>
    </format>
    <format dxfId="72">
      <pivotArea dataOnly="0" labelOnly="1" outline="0" fieldPosition="0">
        <references count="3">
          <reference field="4" count="1" selected="0">
            <x v="0"/>
          </reference>
          <reference field="6" count="1" selected="0">
            <x v="0"/>
          </reference>
          <reference field="11" count="2">
            <x v="2"/>
            <x v="3"/>
          </reference>
        </references>
      </pivotArea>
    </format>
    <format dxfId="71">
      <pivotArea dataOnly="0" labelOnly="1" outline="0" fieldPosition="0">
        <references count="3">
          <reference field="4" count="1" selected="0">
            <x v="0"/>
          </reference>
          <reference field="6" count="1" selected="0">
            <x v="1"/>
          </reference>
          <reference field="11" count="1">
            <x v="2"/>
          </reference>
        </references>
      </pivotArea>
    </format>
    <format dxfId="70">
      <pivotArea dataOnly="0" labelOnly="1" outline="0" fieldPosition="0">
        <references count="3">
          <reference field="4" count="1" selected="0">
            <x v="1"/>
          </reference>
          <reference field="6" count="1" selected="0">
            <x v="0"/>
          </reference>
          <reference field="11" count="1">
            <x v="2"/>
          </reference>
        </references>
      </pivotArea>
    </format>
    <format dxfId="69">
      <pivotArea dataOnly="0" labelOnly="1" outline="0" fieldPosition="0">
        <references count="3">
          <reference field="4" count="1" selected="0">
            <x v="1"/>
          </reference>
          <reference field="6" count="1" selected="0">
            <x v="1"/>
          </reference>
          <reference field="11" count="1">
            <x v="2"/>
          </reference>
        </references>
      </pivotArea>
    </format>
    <format dxfId="68">
      <pivotArea dataOnly="0" labelOnly="1" outline="0" fieldPosition="0">
        <references count="3">
          <reference field="4" count="1" selected="0">
            <x v="1"/>
          </reference>
          <reference field="6" count="1" selected="0">
            <x v="3"/>
          </reference>
          <reference field="11" count="1">
            <x v="2"/>
          </reference>
        </references>
      </pivotArea>
    </format>
    <format dxfId="67">
      <pivotArea dataOnly="0" labelOnly="1" outline="0" fieldPosition="0">
        <references count="3">
          <reference field="4" count="1" selected="0">
            <x v="2"/>
          </reference>
          <reference field="6" count="1" selected="0">
            <x v="0"/>
          </reference>
          <reference field="11" count="2">
            <x v="2"/>
            <x v="3"/>
          </reference>
        </references>
      </pivotArea>
    </format>
    <format dxfId="66">
      <pivotArea dataOnly="0" labelOnly="1" outline="0" fieldPosition="0">
        <references count="3">
          <reference field="4" count="1" selected="0">
            <x v="3"/>
          </reference>
          <reference field="6" count="1" selected="0">
            <x v="0"/>
          </reference>
          <reference field="11" count="2">
            <x v="1"/>
            <x v="2"/>
          </reference>
        </references>
      </pivotArea>
    </format>
    <format dxfId="65">
      <pivotArea dataOnly="0" labelOnly="1" outline="0" fieldPosition="0">
        <references count="3">
          <reference field="4" count="1" selected="0">
            <x v="4"/>
          </reference>
          <reference field="6" count="1" selected="0">
            <x v="0"/>
          </reference>
          <reference field="11" count="1">
            <x v="2"/>
          </reference>
        </references>
      </pivotArea>
    </format>
    <format dxfId="64">
      <pivotArea dataOnly="0" labelOnly="1" outline="0" fieldPosition="0">
        <references count="3">
          <reference field="4" count="1" selected="0">
            <x v="4"/>
          </reference>
          <reference field="6" count="1" selected="0">
            <x v="1"/>
          </reference>
          <reference field="11" count="1">
            <x v="2"/>
          </reference>
        </references>
      </pivotArea>
    </format>
    <format dxfId="63">
      <pivotArea dataOnly="0" labelOnly="1" outline="0" fieldPosition="0">
        <references count="3">
          <reference field="4" count="1" selected="0">
            <x v="4"/>
          </reference>
          <reference field="6" count="1" selected="0">
            <x v="4"/>
          </reference>
          <reference field="11" count="1">
            <x v="4"/>
          </reference>
        </references>
      </pivotArea>
    </format>
    <format dxfId="62">
      <pivotArea dataOnly="0" labelOnly="1" outline="0" fieldPosition="0">
        <references count="3">
          <reference field="4" count="1" selected="0">
            <x v="5"/>
          </reference>
          <reference field="6" count="1" selected="0">
            <x v="0"/>
          </reference>
          <reference field="11" count="2">
            <x v="2"/>
            <x v="3"/>
          </reference>
        </references>
      </pivotArea>
    </format>
    <format dxfId="61">
      <pivotArea dataOnly="0" labelOnly="1" outline="0" fieldPosition="0">
        <references count="3">
          <reference field="4" count="1" selected="0">
            <x v="5"/>
          </reference>
          <reference field="6" count="1" selected="0">
            <x v="1"/>
          </reference>
          <reference field="11" count="4">
            <x v="0"/>
            <x v="2"/>
            <x v="3"/>
            <x v="4"/>
          </reference>
        </references>
      </pivotArea>
    </format>
    <format dxfId="60">
      <pivotArea dataOnly="0" labelOnly="1" outline="0" fieldPosition="0">
        <references count="3">
          <reference field="4" count="1" selected="0">
            <x v="5"/>
          </reference>
          <reference field="6" count="1" selected="0">
            <x v="2"/>
          </reference>
          <reference field="11" count="1">
            <x v="4"/>
          </reference>
        </references>
      </pivotArea>
    </format>
    <format dxfId="59">
      <pivotArea dataOnly="0" labelOnly="1" outline="0" fieldPosition="0">
        <references count="3">
          <reference field="4" count="1" selected="0">
            <x v="5"/>
          </reference>
          <reference field="6" count="1" selected="0">
            <x v="4"/>
          </reference>
          <reference field="11" count="2">
            <x v="2"/>
            <x v="4"/>
          </reference>
        </references>
      </pivotArea>
    </format>
    <format dxfId="58">
      <pivotArea dataOnly="0" labelOnly="1" outline="0" fieldPosition="0">
        <references count="3">
          <reference field="4" count="1" selected="0">
            <x v="5"/>
          </reference>
          <reference field="6" count="1" selected="0">
            <x v="6"/>
          </reference>
          <reference field="11" count="1">
            <x v="2"/>
          </reference>
        </references>
      </pivotArea>
    </format>
    <format dxfId="57">
      <pivotArea dataOnly="0" labelOnly="1" outline="0" fieldPosition="0">
        <references count="3">
          <reference field="4" count="1" selected="0">
            <x v="6"/>
          </reference>
          <reference field="6" count="1" selected="0">
            <x v="0"/>
          </reference>
          <reference field="11" count="1">
            <x v="2"/>
          </reference>
        </references>
      </pivotArea>
    </format>
    <format dxfId="56">
      <pivotArea dataOnly="0" labelOnly="1" outline="0" fieldPosition="0">
        <references count="3">
          <reference field="4" count="1" selected="0">
            <x v="6"/>
          </reference>
          <reference field="6" count="1" selected="0">
            <x v="5"/>
          </reference>
          <reference field="11" count="1">
            <x v="4"/>
          </reference>
        </references>
      </pivotArea>
    </format>
    <format dxfId="55">
      <pivotArea dataOnly="0" labelOnly="1" outline="0" fieldPosition="0">
        <references count="3">
          <reference field="4" count="1" selected="0">
            <x v="8"/>
          </reference>
          <reference field="6" count="1" selected="0">
            <x v="0"/>
          </reference>
          <reference field="11" count="1">
            <x v="2"/>
          </reference>
        </references>
      </pivotArea>
    </format>
    <format dxfId="54">
      <pivotArea dataOnly="0" labelOnly="1" outline="0" fieldPosition="0">
        <references count="3">
          <reference field="4" count="1" selected="0">
            <x v="8"/>
          </reference>
          <reference field="6" count="1" selected="0">
            <x v="5"/>
          </reference>
          <reference field="11" count="2">
            <x v="2"/>
            <x v="4"/>
          </reference>
        </references>
      </pivotArea>
    </format>
    <format dxfId="53">
      <pivotArea dataOnly="0" labelOnly="1" outline="0" axis="axisValues" fieldPosition="0"/>
    </format>
    <format dxfId="52">
      <pivotArea outline="0" fieldPosition="0">
        <references count="1">
          <reference field="4294967294" count="1" selected="0">
            <x v="1"/>
          </reference>
        </references>
      </pivotArea>
    </format>
    <format dxfId="51">
      <pivotArea outline="0" fieldPosition="0">
        <references count="1">
          <reference field="4294967294" count="1" selected="0">
            <x v="1"/>
          </reference>
        </references>
      </pivotArea>
    </format>
    <format dxfId="50">
      <pivotArea field="4" type="button" dataOnly="0" labelOnly="1" outline="0" axis="axisRow" fieldPosition="0"/>
    </format>
    <format dxfId="49">
      <pivotArea field="6" type="button" dataOnly="0" labelOnly="1" outline="0" axis="axisRow" fieldPosition="1"/>
    </format>
    <format dxfId="48">
      <pivotArea field="11" type="button" dataOnly="0" labelOnly="1" outline="0" axis="axisRow" fieldPosition="2"/>
    </format>
    <format dxfId="47">
      <pivotArea dataOnly="0" labelOnly="1" outline="0" fieldPosition="0">
        <references count="1">
          <reference field="4294967294" count="2">
            <x v="0"/>
            <x v="1"/>
          </reference>
        </references>
      </pivotArea>
    </format>
    <format dxfId="46">
      <pivotArea field="4" type="button" dataOnly="0" labelOnly="1" outline="0" axis="axisRow" fieldPosition="0"/>
    </format>
    <format dxfId="45">
      <pivotArea field="6" type="button" dataOnly="0" labelOnly="1" outline="0" axis="axisRow" fieldPosition="1"/>
    </format>
    <format dxfId="44">
      <pivotArea field="11" type="button" dataOnly="0" labelOnly="1" outline="0" axis="axisRow" fieldPosition="2"/>
    </format>
    <format dxfId="43">
      <pivotArea dataOnly="0" labelOnly="1" outline="0" fieldPosition="0">
        <references count="1">
          <reference field="4294967294" count="2">
            <x v="0"/>
            <x v="1"/>
          </reference>
        </references>
      </pivotArea>
    </format>
  </formats>
  <pivotTableStyleInfo name="PivotStyleMedium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147A0CA-C715-4AEC-85C2-7DCBFB364279}"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4">
  <location ref="M3:N11" firstHeaderRow="1" firstDataRow="1" firstDataCol="1" rowPageCount="1" colPageCount="1"/>
  <pivotFields count="42">
    <pivotField showAll="0"/>
    <pivotField showAll="0"/>
    <pivotField axis="axisPage" multipleItemSelectionAllowed="1" showAll="0">
      <items count="3">
        <item x="1"/>
        <item h="1" x="0"/>
        <item t="default"/>
      </items>
    </pivotField>
    <pivotField showAll="0"/>
    <pivotField axis="axisRow" showAll="0">
      <items count="10">
        <item x="4"/>
        <item x="0"/>
        <item x="3"/>
        <item x="5"/>
        <item x="1"/>
        <item x="2"/>
        <item m="1" x="8"/>
        <item m="1" x="7"/>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65"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8">
    <i>
      <x/>
    </i>
    <i>
      <x v="1"/>
    </i>
    <i>
      <x v="2"/>
    </i>
    <i>
      <x v="3"/>
    </i>
    <i>
      <x v="4"/>
    </i>
    <i>
      <x v="5"/>
    </i>
    <i>
      <x v="8"/>
    </i>
    <i t="grand">
      <x/>
    </i>
  </rowItems>
  <colItems count="1">
    <i/>
  </colItems>
  <pageFields count="1">
    <pageField fld="2" hier="-1"/>
  </pageFields>
  <dataFields count="1">
    <dataField name="Suma de Valor Total Adjudicado" fld="29" baseField="2" baseItem="0" numFmtId="4"/>
  </dataFields>
  <formats count="2">
    <format dxfId="92">
      <pivotArea collapsedLevelsAreSubtotals="1" fieldPosition="0">
        <references count="2">
          <reference field="2" count="1" selected="0">
            <x v="0"/>
          </reference>
          <reference field="4" count="1">
            <x v="1"/>
          </reference>
        </references>
      </pivotArea>
    </format>
    <format dxfId="91">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8F20B0C-2569-4BDE-A138-AEAE5BD0B01F}" name="TablaDinámica1" cacheId="1" applyNumberFormats="0" applyBorderFormats="0" applyFontFormats="0" applyPatternFormats="0" applyAlignmentFormats="0" applyWidthHeightFormats="1" dataCaption="Valores" updatedVersion="7" minRefreshableVersion="3" useAutoFormatting="1" itemPrintTitles="1" createdVersion="7" indent="0" compact="0" compactData="0" multipleFieldFilters="0">
  <location ref="A1:F20" firstHeaderRow="0" firstDataRow="1" firstDataCol="2"/>
  <pivotFields count="18">
    <pivotField compact="0" outline="0" showAll="0" defaultSubtotal="0"/>
    <pivotField axis="axisRow" compact="0" outline="0" showAll="0" defaultSubtotal="0">
      <items count="18">
        <item x="3"/>
        <item x="4"/>
        <item x="5"/>
        <item x="6"/>
        <item x="7"/>
        <item x="9"/>
        <item x="10"/>
        <item x="11"/>
        <item x="12"/>
        <item x="13"/>
        <item x="14"/>
        <item x="15"/>
        <item x="16"/>
        <item x="8"/>
        <item x="17"/>
        <item x="0"/>
        <item x="1"/>
        <item x="2"/>
      </items>
    </pivotField>
    <pivotField axis="axisRow" compact="0" outline="0" showAll="0" defaultSubtotal="0">
      <items count="18">
        <item x="11"/>
        <item x="10"/>
        <item x="3"/>
        <item x="0"/>
        <item x="8"/>
        <item x="2"/>
        <item x="17"/>
        <item x="1"/>
        <item x="6"/>
        <item x="13"/>
        <item x="16"/>
        <item x="12"/>
        <item x="14"/>
        <item x="7"/>
        <item x="4"/>
        <item x="5"/>
        <item x="15"/>
        <item x="9"/>
      </items>
    </pivotField>
    <pivotField compact="0" numFmtId="15" outline="0" showAll="0" defaultSubtotal="0"/>
    <pivotField dataField="1" compact="0" numFmtId="43" outline="0" showAll="0" defaultSubtotal="0"/>
    <pivotField dataField="1" compact="0" numFmtId="43" outline="0" showAll="0" defaultSubtotal="0"/>
    <pivotField compact="0" numFmtId="43" outline="0" showAll="0" defaultSubtotal="0"/>
    <pivotField dataField="1" compact="0" numFmtId="43" outline="0" showAll="0" defaultSubtotal="0"/>
    <pivotField compact="0" numFmtId="43" outline="0" showAll="0" defaultSubtotal="0"/>
    <pivotField compact="0" numFmtId="9" outline="0" showAll="0" defaultSubtotal="0"/>
    <pivotField dataField="1" compact="0" numFmtId="43"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2">
    <field x="1"/>
    <field x="2"/>
  </rowFields>
  <rowItems count="19">
    <i>
      <x/>
      <x v="2"/>
    </i>
    <i>
      <x v="1"/>
      <x v="14"/>
    </i>
    <i>
      <x v="2"/>
      <x v="15"/>
    </i>
    <i>
      <x v="3"/>
      <x v="8"/>
    </i>
    <i>
      <x v="4"/>
      <x v="13"/>
    </i>
    <i>
      <x v="5"/>
      <x v="17"/>
    </i>
    <i>
      <x v="6"/>
      <x v="1"/>
    </i>
    <i>
      <x v="7"/>
      <x/>
    </i>
    <i>
      <x v="8"/>
      <x v="11"/>
    </i>
    <i>
      <x v="9"/>
      <x v="9"/>
    </i>
    <i>
      <x v="10"/>
      <x v="12"/>
    </i>
    <i>
      <x v="11"/>
      <x v="16"/>
    </i>
    <i>
      <x v="12"/>
      <x v="10"/>
    </i>
    <i>
      <x v="13"/>
      <x v="4"/>
    </i>
    <i>
      <x v="14"/>
      <x v="6"/>
    </i>
    <i>
      <x v="15"/>
      <x v="3"/>
    </i>
    <i>
      <x v="16"/>
      <x v="7"/>
    </i>
    <i>
      <x v="17"/>
      <x v="5"/>
    </i>
    <i t="grand">
      <x/>
    </i>
  </rowItems>
  <colFields count="1">
    <field x="-2"/>
  </colFields>
  <colItems count="4">
    <i>
      <x/>
    </i>
    <i i="1">
      <x v="1"/>
    </i>
    <i i="2">
      <x v="2"/>
    </i>
    <i i="3">
      <x v="3"/>
    </i>
  </colItems>
  <dataFields count="4">
    <dataField name="Suma de  Valor Adjudicado" fld="4" baseField="0" baseItem="0"/>
    <dataField name="Suma de  Adicción" fld="5" baseField="0" baseItem="0"/>
    <dataField name="Suma de VIGENCIA FUTURA" fld="7" baseField="0" baseItem="0"/>
    <dataField name="Suma de Valor Total final" fld="10" baseField="0" baseItem="0"/>
  </dataFields>
  <formats count="2">
    <format dxfId="1">
      <pivotArea outline="0" collapsedLevelsAreSubtotals="1" fieldPosition="0"/>
    </format>
    <format dxfId="0">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3430389-8AD1-4961-A4F0-FEE74581F4AE}" name="Contrato" displayName="Contrato" ref="A1:AP195" headerRowDxfId="168" dataDxfId="167" tableBorderDxfId="166">
  <autoFilter ref="A1:AP195" xr:uid="{73430389-8AD1-4961-A4F0-FEE74581F4AE}">
    <filterColumn colId="2">
      <filters>
        <filter val="2022"/>
      </filters>
    </filterColumn>
    <filterColumn colId="25">
      <filters>
        <dateGroupItem year="2022" dateTimeGrouping="year"/>
      </filters>
    </filterColumn>
  </autoFilter>
  <tableColumns count="42">
    <tableColumn id="1" xr3:uid="{2F373FA4-C9D9-4B76-8FB5-09FCE2B77698}" name="SIRECI" totalsRowLabel="Total" dataDxfId="165" totalsRowDxfId="164"/>
    <tableColumn id="2" xr3:uid="{1A5ACDFF-80C2-45EE-B375-A659FBF768E9}" name="Fecha de Reporte SIMRI" dataDxfId="163" totalsRowDxfId="162"/>
    <tableColumn id="3" xr3:uid="{673E5AD6-AB65-44F1-98B0-830D4471EF96}" name="Vigencia" dataDxfId="161" totalsRowDxfId="160"/>
    <tableColumn id="4" xr3:uid="{DA5D80FA-41B4-4434-9FCC-C2F2C4F90AF6}" name="N° Proceso " dataDxfId="159" totalsRowDxfId="158" dataCellStyle="60% - Énfasis2"/>
    <tableColumn id="5" xr3:uid="{742E0BA2-4CEE-4ED8-B422-C4FC69BECF0F}" name="Modalidad" dataDxfId="157"/>
    <tableColumn id="6" xr3:uid="{AB5C43F5-344F-4FCE-9CF2-0E36D5F9E0EB}" name="Nombre Del Proceso" dataDxfId="156"/>
    <tableColumn id="7" xr3:uid="{6C7B3145-1D9C-4272-B2CF-3949FAB67400}" name="Estado " dataDxfId="155" totalsRowDxfId="154"/>
    <tableColumn id="8" xr3:uid="{CBCF9008-A208-4FAD-8DF9-390BBF7AC6A2}" name="Objeto" dataDxfId="153" totalsRowDxfId="152"/>
    <tableColumn id="9" xr3:uid="{0F3AA587-02E9-4785-AE3A-5550D1AA1002}" name="N° CDP" dataDxfId="151" totalsRowDxfId="150"/>
    <tableColumn id="10" xr3:uid="{5D8B036D-7D54-4AB6-A8A7-5ED079CB4952}" name="Valor CDP" dataDxfId="149" totalsRowDxfId="148"/>
    <tableColumn id="11" xr3:uid="{FE2FFC9D-E4DA-4191-81CC-0DE43FECF74D}" name="Fecha CPD" dataDxfId="147" totalsRowDxfId="146"/>
    <tableColumn id="12" xr3:uid="{7066E2BB-FCD9-4D8F-B160-759CDDD80B3D}" name="Tipo de Contrato" dataDxfId="145" totalsRowDxfId="144"/>
    <tableColumn id="13" xr3:uid="{AF3DA4FD-EB96-4160-A47E-420B8F0FC44B}" name="N° Contrato" dataDxfId="143" dataCellStyle="60% - Énfasis1"/>
    <tableColumn id="14" xr3:uid="{F5F113CC-4726-437F-BE99-9CA5091D036B}" name="Contratista" dataDxfId="142"/>
    <tableColumn id="15" xr3:uid="{62548E6A-545C-4219-A2E9-C6DBC955528B}" name="Valor Adjudicado" totalsRowFunction="sum" dataDxfId="141" totalsRowDxfId="140"/>
    <tableColumn id="16" xr3:uid="{DBE32788-9C6A-413D-B4A6-821F8C0F47EC}" name="Fecha de Suscripción" dataDxfId="139" totalsRowDxfId="138"/>
    <tableColumn id="17" xr3:uid="{6832029C-8C3B-45C3-9BA4-52A62D2D116E}" name="NIT" dataDxfId="137"/>
    <tableColumn id="18" xr3:uid="{F4B96AD1-94C2-46B0-AAD0-537652B50158}" name="Representante Legal" dataDxfId="136"/>
    <tableColumn id="19" xr3:uid="{5E24A686-5771-4BD6-8BC3-C7F65E7F3828}" name="N° Registro" dataDxfId="135"/>
    <tableColumn id="20" xr3:uid="{0929E7FF-6DF3-4ACD-93FA-E365028167DF}" name="Fecha de Registro" dataDxfId="134" totalsRowDxfId="133"/>
    <tableColumn id="21" xr3:uid="{4306DB99-9663-405A-9B99-A1B0452F60FE}" name="Entidad Poliza" dataDxfId="132"/>
    <tableColumn id="22" xr3:uid="{67931DB1-7136-4D7A-9EF9-DBF9C229B0B7}" name="N° de Poliza" dataDxfId="131" totalsRowDxfId="130"/>
    <tableColumn id="23" xr3:uid="{9829D622-6512-46D1-9712-4AE4335890F2}" name="Fecha de la poliza" dataDxfId="129"/>
    <tableColumn id="24" xr3:uid="{0BA621F8-CA14-421D-8DA5-A5DEF8433B9F}" name="Fecha de aprobación de poliza" dataDxfId="128"/>
    <tableColumn id="25" xr3:uid="{F11ED8D0-5485-4A65-BFB9-CDF18924D8F5}" name="Fecha de Inicio" dataDxfId="127" totalsRowDxfId="126">
      <calculatedColumnFormula>IF(F2="Desierto",T2,IF(X2="N.A.",T2,IF(T2&gt;X2,T2,X2)))</calculatedColumnFormula>
    </tableColumn>
    <tableColumn id="26" xr3:uid="{9EDCCE4C-0723-4A17-BD51-406AC68B9551}" name="Fecha de Terminación" dataDxfId="125" totalsRowDxfId="124"/>
    <tableColumn id="27" xr3:uid="{2DB40427-37B5-44E1-B7D6-54EDDD4E7258}" name="Adicción" totalsRowFunction="sum" dataDxfId="123" totalsRowDxfId="122"/>
    <tableColumn id="28" xr3:uid="{40E855A3-9E68-4428-86E7-2CEF1B4E3E2B}" name="Prorroga" dataDxfId="121" totalsRowDxfId="120"/>
    <tableColumn id="29" xr3:uid="{7B8D4ADE-09F2-4F60-8D65-95042538C7F5}" name="Fecha Final" dataDxfId="119" totalsRowDxfId="118">
      <calculatedColumnFormula>+Z2+AB2</calculatedColumnFormula>
    </tableColumn>
    <tableColumn id="30" xr3:uid="{E7B15D47-2027-48A7-A556-3E7063C2DB2B}" name="Valor Total Adjudicado" totalsRowFunction="sum" dataDxfId="117" totalsRowDxfId="116">
      <calculatedColumnFormula>O2+AA2</calculatedColumnFormula>
    </tableColumn>
    <tableColumn id="31" xr3:uid="{35D58AA3-9BDA-497B-9D22-A2DF5507888B}" name="Supervisor" dataDxfId="115"/>
    <tableColumn id="32" xr3:uid="{6546311D-C021-4F2C-985C-76A7E73A3CDA}" name="Acta de Liquidación" dataDxfId="114" totalsRowDxfId="113"/>
    <tableColumn id="33" xr3:uid="{B22F3243-89EE-4FC6-B88F-83D3F521FBB2}" name="Dependencia" dataDxfId="112" totalsRowDxfId="111"/>
    <tableColumn id="34" xr3:uid="{76E53634-4C0D-4DF0-BE8F-06F70A7DCBB4}" name="Gerente de Proyecto" dataDxfId="110" totalsRowDxfId="109"/>
    <tableColumn id="35" xr3:uid="{73CBE953-832B-465D-8F3F-AC9C8D1E708C}" name="Lider de Proceso " dataDxfId="108" totalsRowDxfId="107"/>
    <tableColumn id="36" xr3:uid="{4A6BAF92-C980-4C0B-B3E5-CD94B9900BF3}" name="Comité Económico" dataDxfId="106" totalsRowDxfId="105"/>
    <tableColumn id="37" xr3:uid="{F506EA72-1AFE-4365-8E0A-70097A3CD14D}" name="Comité Técnico" dataDxfId="104" totalsRowDxfId="103"/>
    <tableColumn id="38" xr3:uid="{BA9F4C76-C7DD-4EE4-818D-2C9FE5A15573}" name="Juridico Evaluador " dataDxfId="102" totalsRowDxfId="101"/>
    <tableColumn id="39" xr3:uid="{BC0423CB-FD73-4958-BB1A-4504861F13E8}" name="Económico Evaluador " dataDxfId="100" totalsRowDxfId="99"/>
    <tableColumn id="40" xr3:uid="{B5C982D0-A9F5-4370-A2FA-60FF6D2B4B56}" name="Técnico Evaluador" dataDxfId="98" totalsRowDxfId="97"/>
    <tableColumn id="41" xr3:uid="{EC9BCA24-E525-4C5D-9852-510C97276FC2}" name="Dias" dataDxfId="96" totalsRowDxfId="95">
      <calculatedColumnFormula>+Contrato[[#This Row],[Fecha de Terminación]]-Contrato[[#This Row],[Fecha de Inicio]]</calculatedColumnFormula>
    </tableColumn>
    <tableColumn id="42" xr3:uid="{6EA4BE73-ED4B-4D9F-ABC6-18FFE706FA04}" name="Observaciones" dataDxfId="94" totalsRowDxfId="93"/>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D15C473-1982-45CB-AC5B-D621F35F624A}" name="VF" displayName="VF" ref="A1:S20" totalsRowCount="1" headerRowDxfId="38" dataDxfId="37" totalsRowDxfId="35" tableBorderDxfId="36">
  <autoFilter ref="A1:S19" xr:uid="{4D15C473-1982-45CB-AC5B-D621F35F624A}"/>
  <tableColumns count="19">
    <tableColumn id="17" xr3:uid="{05B2A700-1FBC-4D5F-8940-B170EBB63F83}" name="Tramitado" dataDxfId="34"/>
    <tableColumn id="1" xr3:uid="{70133B60-2BED-4287-9F61-FFDCB73E5911}" name="Modalidad" totalsRowLabel="Total" dataDxfId="33" totalsRowDxfId="32"/>
    <tableColumn id="2" xr3:uid="{B34F413F-BB9E-4221-881D-EBEB560E7B8F}" name="N° Contrato" dataDxfId="31" totalsRowDxfId="30"/>
    <tableColumn id="3" xr3:uid="{72918C7D-441C-4FB2-9EA3-036C4D86F12C}" name="Nombre Del Proceso" dataDxfId="29" totalsRowDxfId="28"/>
    <tableColumn id="4" xr3:uid="{6B5E254A-0FAE-4D6A-B355-F0CD76BE83BA}" name="Fecha de Terminación" dataDxfId="27" totalsRowDxfId="26"/>
    <tableColumn id="5" xr3:uid="{6A7CCE1F-DB11-4A25-9E88-26CE7267643B}" name=" Valor Adjudicado" dataDxfId="25" totalsRowDxfId="24" dataCellStyle="Millares"/>
    <tableColumn id="6" xr3:uid="{6D9C45A6-35B0-40E9-B55F-C6F42BEA3F18}" name=" Adicción" dataDxfId="23" totalsRowDxfId="22" dataCellStyle="Millares"/>
    <tableColumn id="7" xr3:uid="{A30A59F6-EB79-4B77-9EE8-46B0D8167CD8}" name=" Valor Total Adjudicado" dataDxfId="21" totalsRowDxfId="20" dataCellStyle="Millares"/>
    <tableColumn id="9" xr3:uid="{545BAB8F-43FB-4394-BCE6-05038154CC76}" name="VIGENCIA FUTURA" totalsRowFunction="sum" dataDxfId="19" totalsRowDxfId="18" dataCellStyle="40% - Énfasis1"/>
    <tableColumn id="12" xr3:uid="{D6562507-5DEC-43E3-899E-EE3036F722AB}" name="Total Adición" dataDxfId="17" totalsRowDxfId="16" dataCellStyle="Neutral">
      <calculatedColumnFormula>+VF[[#This Row],[ Adicción]]+VF[[#This Row],[VIGENCIA FUTURA]]</calculatedColumnFormula>
    </tableColumn>
    <tableColumn id="13" xr3:uid="{191B15BC-48CB-43C6-8F29-5C2E3714A7B8}" name="% Adición" dataDxfId="15" totalsRowDxfId="14" dataCellStyle="Neutral">
      <calculatedColumnFormula>+VF[[#This Row],[Total Adición]]/VF[[#This Row],[ Valor Adjudicado]]</calculatedColumnFormula>
    </tableColumn>
    <tableColumn id="18" xr3:uid="{C81EE972-D671-4B65-B0B0-681E668C64D3}" name="Valor Total final" dataDxfId="13" totalsRowDxfId="12" dataCellStyle="20% - Énfasis5">
      <calculatedColumnFormula>+VF[[#This Row],[ Valor Total Adjudicado]]+VF[[#This Row],[VIGENCIA FUTURA]]</calculatedColumnFormula>
    </tableColumn>
    <tableColumn id="19" xr3:uid="{7BD0D241-C436-4853-81B0-E8B24B884771}" name="Prorroga Fecha Final Vigencia 2023" dataDxfId="11" totalsRowDxfId="10" dataCellStyle="20% - Énfasis5"/>
    <tableColumn id="10" xr3:uid="{F880DE6C-851F-45E3-9955-79899C553608}" name="Justificación" dataDxfId="9" totalsRowDxfId="8"/>
    <tableColumn id="11" xr3:uid="{11B82D2A-CCF8-4267-900E-1842CB2D2E9B}" name="Supervisor" dataDxfId="7" totalsRowDxfId="6"/>
    <tableColumn id="14" xr3:uid="{199E4679-E484-4239-858F-45508528EE40}" name="Lider de Proceso " dataDxfId="5"/>
    <tableColumn id="15" xr3:uid="{F8CB9F23-1526-438C-984B-92472E61A8B7}" name="Comité Económico" dataDxfId="4"/>
    <tableColumn id="16" xr3:uid="{8B1BCF07-022A-4243-BCC9-5F2905D5006C}" name="Comité Técnico" dataDxfId="3"/>
    <tableColumn id="8" xr3:uid="{7055CA66-5FE6-4E51-98B1-667FA73D2968}" name="Observación" dataDxfId="2"/>
  </tableColumns>
  <tableStyleInfo name="TableStyleLight2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Z16" dT="2021-05-03T17:01:55.92" personId="{8C4C51BA-2CDD-4866-BE80-B879DC0C5206}" id="{B05ED52C-46F6-4557-8886-134A36B334CD}">
    <text>21-09-2021 finaliza</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microsoft.com/office/2019/04/relationships/namedSheetView" Target="../namedSheetViews/namedSheetView1.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40C26-C76C-4051-B13A-98DF96AD9A52}">
  <dimension ref="A1:AP195"/>
  <sheetViews>
    <sheetView tabSelected="1" zoomScale="80" zoomScaleNormal="80" workbookViewId="0">
      <pane ySplit="1" topLeftCell="A85" activePane="bottomLeft" state="frozen"/>
      <selection activeCell="J1" sqref="J1"/>
      <selection pane="bottomLeft" activeCell="G196" sqref="G196"/>
    </sheetView>
  </sheetViews>
  <sheetFormatPr baseColWidth="10" defaultColWidth="15.7109375" defaultRowHeight="45.75" customHeight="1" x14ac:dyDescent="0.25"/>
  <cols>
    <col min="1" max="1" width="12.7109375" style="12" customWidth="1"/>
    <col min="2" max="2" width="18.7109375" style="18" customWidth="1"/>
    <col min="3" max="3" width="11.28515625" style="12" customWidth="1"/>
    <col min="4" max="4" width="11.85546875" style="26" customWidth="1"/>
    <col min="5" max="5" width="16" style="20" customWidth="1"/>
    <col min="6" max="6" width="24.140625" style="22" customWidth="1"/>
    <col min="7" max="7" width="12.42578125" style="22" customWidth="1"/>
    <col min="8" max="8" width="51.85546875" style="27" customWidth="1"/>
    <col min="9" max="9" width="13" style="12" customWidth="1"/>
    <col min="10" max="10" width="19.28515625" style="19" customWidth="1"/>
    <col min="11" max="11" width="15.85546875" style="18" customWidth="1"/>
    <col min="12" max="12" width="20.7109375" style="22" customWidth="1"/>
    <col min="13" max="13" width="9" style="23" customWidth="1"/>
    <col min="14" max="14" width="24.42578125" style="20" customWidth="1"/>
    <col min="15" max="15" width="18.28515625" style="19" customWidth="1"/>
    <col min="16" max="16" width="24.85546875" style="24" customWidth="1"/>
    <col min="17" max="17" width="12.85546875" style="21" customWidth="1"/>
    <col min="18" max="18" width="22.85546875" style="20" customWidth="1"/>
    <col min="19" max="19" width="16.42578125" style="12" customWidth="1"/>
    <col min="20" max="20" width="21.7109375" style="24" customWidth="1"/>
    <col min="21" max="21" width="27.85546875" style="20" customWidth="1"/>
    <col min="22" max="22" width="19.28515625" style="22" customWidth="1"/>
    <col min="23" max="23" width="21.7109375" style="22" customWidth="1"/>
    <col min="24" max="24" width="17.7109375" style="18" customWidth="1"/>
    <col min="25" max="25" width="14" style="18" customWidth="1" collapsed="1"/>
    <col min="26" max="26" width="13" style="18" customWidth="1"/>
    <col min="27" max="27" width="16" style="19" customWidth="1"/>
    <col min="28" max="28" width="14.7109375" style="28" customWidth="1"/>
    <col min="29" max="29" width="13.5703125" style="18" customWidth="1"/>
    <col min="30" max="30" width="16.140625" style="19" customWidth="1"/>
    <col min="31" max="31" width="23.140625" style="22" customWidth="1"/>
    <col min="32" max="32" width="27.28515625" style="18" customWidth="1"/>
    <col min="33" max="33" width="12.28515625" style="29" bestFit="1" customWidth="1"/>
    <col min="34" max="34" width="15.7109375" style="29" customWidth="1"/>
    <col min="35" max="35" width="16.140625" style="22" customWidth="1"/>
    <col min="36" max="36" width="29.140625" style="22" customWidth="1"/>
    <col min="37" max="37" width="21.5703125" style="22" customWidth="1"/>
    <col min="38" max="38" width="22.42578125" style="22" customWidth="1"/>
    <col min="39" max="39" width="25.140625" style="22" customWidth="1"/>
    <col min="40" max="40" width="22" style="27" customWidth="1"/>
    <col min="41" max="41" width="10.5703125" style="12" customWidth="1"/>
    <col min="42" max="16384" width="15.7109375" style="12"/>
  </cols>
  <sheetData>
    <row r="1" spans="1:42" s="11" customFormat="1" ht="35.25" customHeight="1" x14ac:dyDescent="0.25">
      <c r="A1" s="1" t="s">
        <v>0</v>
      </c>
      <c r="B1" s="2" t="s">
        <v>1</v>
      </c>
      <c r="C1" s="3" t="s">
        <v>2</v>
      </c>
      <c r="D1" s="4" t="s">
        <v>3</v>
      </c>
      <c r="E1" s="5" t="s">
        <v>4</v>
      </c>
      <c r="F1" s="5" t="s">
        <v>5</v>
      </c>
      <c r="G1" s="5" t="s">
        <v>6</v>
      </c>
      <c r="H1" s="5" t="s">
        <v>7</v>
      </c>
      <c r="I1" s="3" t="s">
        <v>8</v>
      </c>
      <c r="J1" s="6" t="s">
        <v>9</v>
      </c>
      <c r="K1" s="2" t="s">
        <v>10</v>
      </c>
      <c r="L1" s="5" t="s">
        <v>11</v>
      </c>
      <c r="M1" s="7" t="s">
        <v>12</v>
      </c>
      <c r="N1" s="5" t="s">
        <v>13</v>
      </c>
      <c r="O1" s="6" t="s">
        <v>14</v>
      </c>
      <c r="P1" s="8" t="s">
        <v>15</v>
      </c>
      <c r="Q1" s="9" t="s">
        <v>16</v>
      </c>
      <c r="R1" s="5" t="s">
        <v>17</v>
      </c>
      <c r="S1" s="3" t="s">
        <v>18</v>
      </c>
      <c r="T1" s="8" t="s">
        <v>19</v>
      </c>
      <c r="U1" s="5" t="s">
        <v>20</v>
      </c>
      <c r="V1" s="5" t="s">
        <v>21</v>
      </c>
      <c r="W1" s="3" t="s">
        <v>22</v>
      </c>
      <c r="X1" s="3" t="s">
        <v>23</v>
      </c>
      <c r="Y1" s="3" t="s">
        <v>24</v>
      </c>
      <c r="Z1" s="2" t="s">
        <v>25</v>
      </c>
      <c r="AA1" s="6" t="s">
        <v>26</v>
      </c>
      <c r="AB1" s="10" t="s">
        <v>27</v>
      </c>
      <c r="AC1" s="3" t="s">
        <v>28</v>
      </c>
      <c r="AD1" s="6" t="s">
        <v>29</v>
      </c>
      <c r="AE1" s="5" t="s">
        <v>30</v>
      </c>
      <c r="AF1" s="3" t="s">
        <v>31</v>
      </c>
      <c r="AG1" s="5" t="s">
        <v>32</v>
      </c>
      <c r="AH1" s="5" t="s">
        <v>33</v>
      </c>
      <c r="AI1" s="5" t="s">
        <v>34</v>
      </c>
      <c r="AJ1" s="5" t="s">
        <v>35</v>
      </c>
      <c r="AK1" s="5" t="s">
        <v>36</v>
      </c>
      <c r="AL1" s="5" t="s">
        <v>37</v>
      </c>
      <c r="AM1" s="5" t="s">
        <v>38</v>
      </c>
      <c r="AN1" s="5" t="s">
        <v>39</v>
      </c>
      <c r="AO1" s="5" t="s">
        <v>40</v>
      </c>
      <c r="AP1" s="1" t="s">
        <v>41</v>
      </c>
    </row>
    <row r="2" spans="1:42" ht="25.5" hidden="1" x14ac:dyDescent="0.25">
      <c r="A2" s="53"/>
      <c r="B2" s="54"/>
      <c r="C2" s="69">
        <v>2021</v>
      </c>
      <c r="D2" s="15">
        <v>1</v>
      </c>
      <c r="E2" s="70" t="s">
        <v>42</v>
      </c>
      <c r="F2" s="55" t="s">
        <v>43</v>
      </c>
      <c r="G2" s="56" t="s">
        <v>44</v>
      </c>
      <c r="H2" s="57" t="s">
        <v>45</v>
      </c>
      <c r="I2" s="69">
        <v>3221</v>
      </c>
      <c r="J2" s="14">
        <v>117612004</v>
      </c>
      <c r="K2" s="54">
        <v>44204</v>
      </c>
      <c r="L2" s="55" t="s">
        <v>46</v>
      </c>
      <c r="M2" s="17">
        <v>1</v>
      </c>
      <c r="N2" s="71" t="s">
        <v>47</v>
      </c>
      <c r="O2" s="14">
        <v>117612004</v>
      </c>
      <c r="P2" s="58">
        <v>44218</v>
      </c>
      <c r="Q2" s="60">
        <v>900171195</v>
      </c>
      <c r="R2" s="70" t="s">
        <v>48</v>
      </c>
      <c r="S2" s="69">
        <v>3321</v>
      </c>
      <c r="T2" s="58">
        <v>44218</v>
      </c>
      <c r="U2" s="70" t="s">
        <v>49</v>
      </c>
      <c r="V2" s="56" t="s">
        <v>50</v>
      </c>
      <c r="W2" s="77">
        <v>44217</v>
      </c>
      <c r="X2" s="54">
        <v>44222</v>
      </c>
      <c r="Y2" s="54">
        <v>44222</v>
      </c>
      <c r="Z2" s="54">
        <v>44561</v>
      </c>
      <c r="AA2" s="14">
        <v>3173334</v>
      </c>
      <c r="AB2" s="16">
        <v>20</v>
      </c>
      <c r="AC2" s="54">
        <v>44581</v>
      </c>
      <c r="AD2" s="13">
        <v>120785338</v>
      </c>
      <c r="AE2" s="59" t="s">
        <v>51</v>
      </c>
      <c r="AF2" s="54"/>
      <c r="AG2" s="78" t="s">
        <v>52</v>
      </c>
      <c r="AH2" s="54" t="s">
        <v>53</v>
      </c>
      <c r="AI2" s="55" t="s">
        <v>54</v>
      </c>
      <c r="AJ2" s="55" t="s">
        <v>55</v>
      </c>
      <c r="AK2" s="59" t="s">
        <v>56</v>
      </c>
      <c r="AL2" s="55" t="s">
        <v>57</v>
      </c>
      <c r="AM2" s="55" t="s">
        <v>58</v>
      </c>
      <c r="AN2" s="59" t="s">
        <v>59</v>
      </c>
      <c r="AO2" s="79">
        <v>339</v>
      </c>
      <c r="AP2" s="93"/>
    </row>
    <row r="3" spans="1:42" ht="25.5" hidden="1" x14ac:dyDescent="0.25">
      <c r="A3" s="53"/>
      <c r="B3" s="54"/>
      <c r="C3" s="69">
        <v>2021</v>
      </c>
      <c r="D3" s="15">
        <v>2</v>
      </c>
      <c r="E3" s="70" t="s">
        <v>42</v>
      </c>
      <c r="F3" s="55" t="s">
        <v>60</v>
      </c>
      <c r="G3" s="56" t="s">
        <v>44</v>
      </c>
      <c r="H3" s="57" t="s">
        <v>61</v>
      </c>
      <c r="I3" s="69">
        <v>3321</v>
      </c>
      <c r="J3" s="14">
        <v>51767287</v>
      </c>
      <c r="K3" s="54">
        <v>44217</v>
      </c>
      <c r="L3" s="55" t="s">
        <v>46</v>
      </c>
      <c r="M3" s="17">
        <v>2</v>
      </c>
      <c r="N3" s="71" t="s">
        <v>62</v>
      </c>
      <c r="O3" s="14">
        <v>51767287</v>
      </c>
      <c r="P3" s="58">
        <v>44224</v>
      </c>
      <c r="Q3" s="60">
        <v>901257606</v>
      </c>
      <c r="R3" s="70" t="s">
        <v>63</v>
      </c>
      <c r="S3" s="69">
        <v>3721</v>
      </c>
      <c r="T3" s="58">
        <v>44228</v>
      </c>
      <c r="U3" s="70" t="s">
        <v>49</v>
      </c>
      <c r="V3" s="56" t="s">
        <v>64</v>
      </c>
      <c r="W3" s="77">
        <v>44225</v>
      </c>
      <c r="X3" s="54">
        <v>44229</v>
      </c>
      <c r="Y3" s="54">
        <v>44229</v>
      </c>
      <c r="Z3" s="54">
        <v>44561</v>
      </c>
      <c r="AA3" s="14"/>
      <c r="AB3" s="16"/>
      <c r="AC3" s="54">
        <v>44561</v>
      </c>
      <c r="AD3" s="13">
        <v>51767287</v>
      </c>
      <c r="AE3" s="59" t="s">
        <v>56</v>
      </c>
      <c r="AF3" s="54"/>
      <c r="AG3" s="78" t="s">
        <v>52</v>
      </c>
      <c r="AH3" s="54" t="s">
        <v>53</v>
      </c>
      <c r="AI3" s="55" t="s">
        <v>54</v>
      </c>
      <c r="AJ3" s="55" t="s">
        <v>55</v>
      </c>
      <c r="AK3" s="59" t="s">
        <v>56</v>
      </c>
      <c r="AL3" s="55" t="s">
        <v>65</v>
      </c>
      <c r="AM3" s="55" t="s">
        <v>66</v>
      </c>
      <c r="AN3" s="59" t="s">
        <v>67</v>
      </c>
      <c r="AO3" s="79">
        <v>332</v>
      </c>
      <c r="AP3" s="93"/>
    </row>
    <row r="4" spans="1:42" ht="25.5" hidden="1" x14ac:dyDescent="0.25">
      <c r="A4" s="53"/>
      <c r="B4" s="54"/>
      <c r="C4" s="69">
        <v>2021</v>
      </c>
      <c r="D4" s="15">
        <v>3</v>
      </c>
      <c r="E4" s="70" t="s">
        <v>68</v>
      </c>
      <c r="F4" s="55" t="s">
        <v>69</v>
      </c>
      <c r="G4" s="56" t="s">
        <v>44</v>
      </c>
      <c r="H4" s="57" t="s">
        <v>70</v>
      </c>
      <c r="I4" s="69">
        <v>4221</v>
      </c>
      <c r="J4" s="14">
        <v>831162799</v>
      </c>
      <c r="K4" s="54">
        <v>44238</v>
      </c>
      <c r="L4" s="55" t="s">
        <v>46</v>
      </c>
      <c r="M4" s="61">
        <v>8</v>
      </c>
      <c r="N4" s="70" t="s">
        <v>71</v>
      </c>
      <c r="O4" s="14">
        <v>802292117.58000004</v>
      </c>
      <c r="P4" s="58">
        <v>44271</v>
      </c>
      <c r="Q4" s="60">
        <v>830092706</v>
      </c>
      <c r="R4" s="70" t="s">
        <v>72</v>
      </c>
      <c r="S4" s="69">
        <v>7321</v>
      </c>
      <c r="T4" s="58">
        <v>44287</v>
      </c>
      <c r="U4" s="70" t="s">
        <v>73</v>
      </c>
      <c r="V4" s="56" t="s">
        <v>74</v>
      </c>
      <c r="W4" s="77">
        <v>44272</v>
      </c>
      <c r="X4" s="54">
        <v>44272</v>
      </c>
      <c r="Y4" s="54">
        <v>44287</v>
      </c>
      <c r="Z4" s="54">
        <v>44561</v>
      </c>
      <c r="AA4" s="13">
        <v>281952192</v>
      </c>
      <c r="AB4" s="16">
        <v>90</v>
      </c>
      <c r="AC4" s="54">
        <v>44651</v>
      </c>
      <c r="AD4" s="13">
        <v>1084244309.5799999</v>
      </c>
      <c r="AE4" s="56" t="s">
        <v>75</v>
      </c>
      <c r="AF4" s="54"/>
      <c r="AG4" s="78" t="s">
        <v>52</v>
      </c>
      <c r="AH4" s="54" t="s">
        <v>53</v>
      </c>
      <c r="AI4" s="55" t="s">
        <v>76</v>
      </c>
      <c r="AJ4" s="55" t="s">
        <v>55</v>
      </c>
      <c r="AK4" s="59" t="s">
        <v>77</v>
      </c>
      <c r="AL4" s="55" t="s">
        <v>78</v>
      </c>
      <c r="AM4" s="55" t="s">
        <v>79</v>
      </c>
      <c r="AN4" s="59" t="s">
        <v>80</v>
      </c>
      <c r="AO4" s="79">
        <v>274</v>
      </c>
      <c r="AP4" s="93"/>
    </row>
    <row r="5" spans="1:42" ht="25.5" hidden="1" x14ac:dyDescent="0.25">
      <c r="A5" s="53"/>
      <c r="B5" s="54"/>
      <c r="C5" s="69">
        <v>2021</v>
      </c>
      <c r="D5" s="15">
        <v>4</v>
      </c>
      <c r="E5" s="55" t="s">
        <v>81</v>
      </c>
      <c r="F5" s="55" t="s">
        <v>82</v>
      </c>
      <c r="G5" s="56" t="s">
        <v>44</v>
      </c>
      <c r="H5" s="57" t="s">
        <v>83</v>
      </c>
      <c r="I5" s="69">
        <v>3921</v>
      </c>
      <c r="J5" s="14">
        <v>21000000</v>
      </c>
      <c r="K5" s="54">
        <v>44229</v>
      </c>
      <c r="L5" s="55" t="s">
        <v>46</v>
      </c>
      <c r="M5" s="62">
        <v>4</v>
      </c>
      <c r="N5" s="70" t="s">
        <v>84</v>
      </c>
      <c r="O5" s="14">
        <v>10929244</v>
      </c>
      <c r="P5" s="58">
        <v>44243</v>
      </c>
      <c r="Q5" s="60">
        <v>830102952</v>
      </c>
      <c r="R5" s="70" t="s">
        <v>85</v>
      </c>
      <c r="S5" s="69">
        <v>4521</v>
      </c>
      <c r="T5" s="58">
        <v>44244</v>
      </c>
      <c r="U5" s="70" t="s">
        <v>86</v>
      </c>
      <c r="V5" s="56" t="s">
        <v>87</v>
      </c>
      <c r="W5" s="77">
        <v>44243</v>
      </c>
      <c r="X5" s="54">
        <v>44246</v>
      </c>
      <c r="Y5" s="54">
        <v>44246</v>
      </c>
      <c r="Z5" s="54">
        <v>44550</v>
      </c>
      <c r="AA5" s="14"/>
      <c r="AB5" s="16"/>
      <c r="AC5" s="54">
        <v>44550</v>
      </c>
      <c r="AD5" s="13">
        <v>10929244</v>
      </c>
      <c r="AE5" s="55" t="s">
        <v>88</v>
      </c>
      <c r="AF5" s="54"/>
      <c r="AG5" s="78" t="s">
        <v>52</v>
      </c>
      <c r="AH5" s="54" t="s">
        <v>89</v>
      </c>
      <c r="AI5" s="55" t="s">
        <v>57</v>
      </c>
      <c r="AJ5" s="55" t="s">
        <v>55</v>
      </c>
      <c r="AK5" s="59" t="s">
        <v>90</v>
      </c>
      <c r="AL5" s="55" t="s">
        <v>78</v>
      </c>
      <c r="AM5" s="55" t="s">
        <v>91</v>
      </c>
      <c r="AN5" s="59" t="s">
        <v>80</v>
      </c>
      <c r="AO5" s="79">
        <v>304</v>
      </c>
      <c r="AP5" s="93"/>
    </row>
    <row r="6" spans="1:42" ht="25.5" hidden="1" x14ac:dyDescent="0.25">
      <c r="A6" s="53"/>
      <c r="B6" s="54"/>
      <c r="C6" s="69">
        <v>2021</v>
      </c>
      <c r="D6" s="15">
        <v>5</v>
      </c>
      <c r="E6" s="55" t="s">
        <v>81</v>
      </c>
      <c r="F6" s="55" t="s">
        <v>92</v>
      </c>
      <c r="G6" s="56" t="s">
        <v>44</v>
      </c>
      <c r="H6" s="57" t="s">
        <v>93</v>
      </c>
      <c r="I6" s="69">
        <v>4021</v>
      </c>
      <c r="J6" s="14">
        <v>40000000</v>
      </c>
      <c r="K6" s="54">
        <v>44235</v>
      </c>
      <c r="L6" s="55" t="s">
        <v>94</v>
      </c>
      <c r="M6" s="17">
        <v>5</v>
      </c>
      <c r="N6" s="71" t="s">
        <v>95</v>
      </c>
      <c r="O6" s="14">
        <v>40000000</v>
      </c>
      <c r="P6" s="58">
        <v>44251</v>
      </c>
      <c r="Q6" s="60">
        <v>900381900</v>
      </c>
      <c r="R6" s="70" t="s">
        <v>96</v>
      </c>
      <c r="S6" s="69">
        <v>5821</v>
      </c>
      <c r="T6" s="58">
        <v>44252</v>
      </c>
      <c r="U6" s="70" t="s">
        <v>49</v>
      </c>
      <c r="V6" s="56" t="s">
        <v>97</v>
      </c>
      <c r="W6" s="77">
        <v>44250</v>
      </c>
      <c r="X6" s="54">
        <v>44252</v>
      </c>
      <c r="Y6" s="54">
        <v>44252</v>
      </c>
      <c r="Z6" s="54">
        <v>44561</v>
      </c>
      <c r="AA6" s="14">
        <v>20000000</v>
      </c>
      <c r="AB6" s="16"/>
      <c r="AC6" s="54">
        <v>44561</v>
      </c>
      <c r="AD6" s="13">
        <v>60000000</v>
      </c>
      <c r="AE6" s="59" t="s">
        <v>98</v>
      </c>
      <c r="AF6" s="54"/>
      <c r="AG6" s="78" t="s">
        <v>52</v>
      </c>
      <c r="AH6" s="54" t="s">
        <v>53</v>
      </c>
      <c r="AI6" s="55" t="s">
        <v>54</v>
      </c>
      <c r="AJ6" s="55" t="s">
        <v>55</v>
      </c>
      <c r="AK6" s="59" t="s">
        <v>98</v>
      </c>
      <c r="AL6" s="55" t="s">
        <v>65</v>
      </c>
      <c r="AM6" s="55" t="s">
        <v>66</v>
      </c>
      <c r="AN6" s="59" t="s">
        <v>99</v>
      </c>
      <c r="AO6" s="79">
        <v>309</v>
      </c>
      <c r="AP6" s="93"/>
    </row>
    <row r="7" spans="1:42" ht="25.5" hidden="1" x14ac:dyDescent="0.25">
      <c r="A7" s="53"/>
      <c r="B7" s="54"/>
      <c r="C7" s="69">
        <v>2021</v>
      </c>
      <c r="D7" s="15">
        <v>6</v>
      </c>
      <c r="E7" s="70" t="s">
        <v>42</v>
      </c>
      <c r="F7" s="55" t="s">
        <v>100</v>
      </c>
      <c r="G7" s="56" t="s">
        <v>44</v>
      </c>
      <c r="H7" s="57" t="s">
        <v>101</v>
      </c>
      <c r="I7" s="69">
        <v>3821</v>
      </c>
      <c r="J7" s="14">
        <v>167997000</v>
      </c>
      <c r="K7" s="54">
        <v>44228</v>
      </c>
      <c r="L7" s="55" t="s">
        <v>46</v>
      </c>
      <c r="M7" s="61">
        <v>3</v>
      </c>
      <c r="N7" s="70" t="s">
        <v>47</v>
      </c>
      <c r="O7" s="14">
        <v>167997000</v>
      </c>
      <c r="P7" s="58">
        <v>44238</v>
      </c>
      <c r="Q7" s="60">
        <v>900171195</v>
      </c>
      <c r="R7" s="70" t="s">
        <v>48</v>
      </c>
      <c r="S7" s="69">
        <v>4021</v>
      </c>
      <c r="T7" s="58">
        <v>44239</v>
      </c>
      <c r="U7" s="70" t="s">
        <v>49</v>
      </c>
      <c r="V7" s="56" t="s">
        <v>102</v>
      </c>
      <c r="W7" s="77">
        <v>44237</v>
      </c>
      <c r="X7" s="54">
        <v>44238</v>
      </c>
      <c r="Y7" s="54">
        <v>44239</v>
      </c>
      <c r="Z7" s="54">
        <v>44561</v>
      </c>
      <c r="AA7" s="14"/>
      <c r="AB7" s="16"/>
      <c r="AC7" s="54">
        <v>44561</v>
      </c>
      <c r="AD7" s="13">
        <v>167997000</v>
      </c>
      <c r="AE7" s="59" t="s">
        <v>103</v>
      </c>
      <c r="AF7" s="54"/>
      <c r="AG7" s="78" t="s">
        <v>52</v>
      </c>
      <c r="AH7" s="54" t="s">
        <v>53</v>
      </c>
      <c r="AI7" s="55" t="s">
        <v>57</v>
      </c>
      <c r="AJ7" s="55" t="s">
        <v>55</v>
      </c>
      <c r="AK7" s="59" t="s">
        <v>56</v>
      </c>
      <c r="AL7" s="55" t="s">
        <v>78</v>
      </c>
      <c r="AM7" s="55" t="s">
        <v>91</v>
      </c>
      <c r="AN7" s="59" t="s">
        <v>67</v>
      </c>
      <c r="AO7" s="79">
        <v>322</v>
      </c>
      <c r="AP7" s="93"/>
    </row>
    <row r="8" spans="1:42" ht="38.25" hidden="1" x14ac:dyDescent="0.25">
      <c r="A8" s="53"/>
      <c r="B8" s="54"/>
      <c r="C8" s="69">
        <v>2021</v>
      </c>
      <c r="D8" s="15">
        <v>7</v>
      </c>
      <c r="E8" s="55" t="s">
        <v>81</v>
      </c>
      <c r="F8" s="55" t="s">
        <v>104</v>
      </c>
      <c r="G8" s="56" t="s">
        <v>44</v>
      </c>
      <c r="H8" s="57" t="s">
        <v>105</v>
      </c>
      <c r="I8" s="69">
        <v>4121</v>
      </c>
      <c r="J8" s="14">
        <v>8363134</v>
      </c>
      <c r="K8" s="54">
        <v>44238</v>
      </c>
      <c r="L8" s="55" t="s">
        <v>46</v>
      </c>
      <c r="M8" s="62">
        <v>6</v>
      </c>
      <c r="N8" s="70" t="s">
        <v>106</v>
      </c>
      <c r="O8" s="14">
        <v>5658000</v>
      </c>
      <c r="P8" s="58">
        <v>44256</v>
      </c>
      <c r="Q8" s="60">
        <v>900435736</v>
      </c>
      <c r="R8" s="70" t="s">
        <v>107</v>
      </c>
      <c r="S8" s="69">
        <v>6121</v>
      </c>
      <c r="T8" s="58">
        <v>44265</v>
      </c>
      <c r="U8" s="55" t="s">
        <v>108</v>
      </c>
      <c r="V8" s="56" t="s">
        <v>109</v>
      </c>
      <c r="W8" s="77">
        <v>44253</v>
      </c>
      <c r="X8" s="54">
        <v>44265</v>
      </c>
      <c r="Y8" s="54">
        <v>44265</v>
      </c>
      <c r="Z8" s="54">
        <v>44550</v>
      </c>
      <c r="AA8" s="14"/>
      <c r="AB8" s="16"/>
      <c r="AC8" s="54">
        <v>44550</v>
      </c>
      <c r="AD8" s="13">
        <v>5658000</v>
      </c>
      <c r="AE8" s="59" t="s">
        <v>110</v>
      </c>
      <c r="AF8" s="54"/>
      <c r="AG8" s="54" t="s">
        <v>52</v>
      </c>
      <c r="AH8" s="54" t="s">
        <v>89</v>
      </c>
      <c r="AI8" s="55" t="s">
        <v>57</v>
      </c>
      <c r="AJ8" s="55" t="s">
        <v>55</v>
      </c>
      <c r="AK8" s="59" t="s">
        <v>110</v>
      </c>
      <c r="AL8" s="55" t="s">
        <v>78</v>
      </c>
      <c r="AM8" s="55" t="s">
        <v>66</v>
      </c>
      <c r="AN8" s="59" t="s">
        <v>111</v>
      </c>
      <c r="AO8" s="79">
        <v>285</v>
      </c>
      <c r="AP8" s="93"/>
    </row>
    <row r="9" spans="1:42" ht="25.5" hidden="1" x14ac:dyDescent="0.25">
      <c r="A9" s="53"/>
      <c r="B9" s="54"/>
      <c r="C9" s="69">
        <v>2021</v>
      </c>
      <c r="D9" s="15">
        <v>8</v>
      </c>
      <c r="E9" s="55" t="s">
        <v>81</v>
      </c>
      <c r="F9" s="55" t="s">
        <v>112</v>
      </c>
      <c r="G9" s="56" t="s">
        <v>44</v>
      </c>
      <c r="H9" s="57" t="s">
        <v>113</v>
      </c>
      <c r="I9" s="69">
        <v>4621</v>
      </c>
      <c r="J9" s="14">
        <v>75000000</v>
      </c>
      <c r="K9" s="54">
        <v>44256</v>
      </c>
      <c r="L9" s="55" t="s">
        <v>46</v>
      </c>
      <c r="M9" s="17">
        <v>11</v>
      </c>
      <c r="N9" s="71" t="s">
        <v>114</v>
      </c>
      <c r="O9" s="14">
        <v>55541786</v>
      </c>
      <c r="P9" s="58">
        <v>44280</v>
      </c>
      <c r="Q9" s="60">
        <v>901033229</v>
      </c>
      <c r="R9" s="70" t="s">
        <v>115</v>
      </c>
      <c r="S9" s="69">
        <v>9021</v>
      </c>
      <c r="T9" s="58">
        <v>44285</v>
      </c>
      <c r="U9" s="70" t="s">
        <v>49</v>
      </c>
      <c r="V9" s="56" t="s">
        <v>116</v>
      </c>
      <c r="W9" s="77">
        <v>44279</v>
      </c>
      <c r="X9" s="54">
        <v>44280</v>
      </c>
      <c r="Y9" s="54">
        <v>44285</v>
      </c>
      <c r="Z9" s="54">
        <v>44547</v>
      </c>
      <c r="AA9" s="14"/>
      <c r="AB9" s="16"/>
      <c r="AC9" s="54">
        <v>44547</v>
      </c>
      <c r="AD9" s="13">
        <v>55541786</v>
      </c>
      <c r="AE9" s="56" t="s">
        <v>75</v>
      </c>
      <c r="AF9" s="54"/>
      <c r="AG9" s="78" t="s">
        <v>52</v>
      </c>
      <c r="AH9" s="54" t="s">
        <v>53</v>
      </c>
      <c r="AI9" s="55" t="s">
        <v>54</v>
      </c>
      <c r="AJ9" s="55" t="s">
        <v>55</v>
      </c>
      <c r="AK9" s="59" t="s">
        <v>77</v>
      </c>
      <c r="AL9" s="55" t="s">
        <v>57</v>
      </c>
      <c r="AM9" s="55" t="s">
        <v>117</v>
      </c>
      <c r="AN9" s="59" t="s">
        <v>88</v>
      </c>
      <c r="AO9" s="79">
        <v>262</v>
      </c>
      <c r="AP9" s="93"/>
    </row>
    <row r="10" spans="1:42" ht="38.25" hidden="1" x14ac:dyDescent="0.25">
      <c r="A10" s="53"/>
      <c r="B10" s="54"/>
      <c r="C10" s="69">
        <v>2021</v>
      </c>
      <c r="D10" s="15">
        <v>9</v>
      </c>
      <c r="E10" s="70" t="s">
        <v>42</v>
      </c>
      <c r="F10" s="55" t="s">
        <v>118</v>
      </c>
      <c r="G10" s="56" t="s">
        <v>44</v>
      </c>
      <c r="H10" s="57" t="s">
        <v>119</v>
      </c>
      <c r="I10" s="69">
        <v>5021</v>
      </c>
      <c r="J10" s="14">
        <v>11970000</v>
      </c>
      <c r="K10" s="54">
        <v>44270</v>
      </c>
      <c r="L10" s="55" t="s">
        <v>46</v>
      </c>
      <c r="M10" s="63">
        <v>12</v>
      </c>
      <c r="N10" s="71" t="s">
        <v>120</v>
      </c>
      <c r="O10" s="14">
        <v>11970000</v>
      </c>
      <c r="P10" s="58">
        <v>44284</v>
      </c>
      <c r="Q10" s="60">
        <v>830059465</v>
      </c>
      <c r="R10" s="70" t="s">
        <v>121</v>
      </c>
      <c r="S10" s="69">
        <v>9621</v>
      </c>
      <c r="T10" s="58">
        <v>44285</v>
      </c>
      <c r="U10" s="55" t="s">
        <v>108</v>
      </c>
      <c r="V10" s="56" t="s">
        <v>122</v>
      </c>
      <c r="W10" s="77">
        <v>44284</v>
      </c>
      <c r="X10" s="54">
        <v>44287</v>
      </c>
      <c r="Y10" s="54">
        <v>44287</v>
      </c>
      <c r="Z10" s="54">
        <v>44316</v>
      </c>
      <c r="AA10" s="14"/>
      <c r="AB10" s="16"/>
      <c r="AC10" s="54">
        <v>44316</v>
      </c>
      <c r="AD10" s="13">
        <v>11970000</v>
      </c>
      <c r="AE10" s="55" t="s">
        <v>123</v>
      </c>
      <c r="AF10" s="54" t="s">
        <v>124</v>
      </c>
      <c r="AG10" s="54" t="s">
        <v>125</v>
      </c>
      <c r="AH10" s="54" t="s">
        <v>126</v>
      </c>
      <c r="AI10" s="55" t="s">
        <v>54</v>
      </c>
      <c r="AJ10" s="55" t="s">
        <v>55</v>
      </c>
      <c r="AK10" s="59" t="s">
        <v>127</v>
      </c>
      <c r="AL10" s="55" t="s">
        <v>57</v>
      </c>
      <c r="AM10" s="55" t="s">
        <v>117</v>
      </c>
      <c r="AN10" s="59" t="s">
        <v>128</v>
      </c>
      <c r="AO10" s="79">
        <v>29</v>
      </c>
      <c r="AP10" s="93"/>
    </row>
    <row r="11" spans="1:42" ht="25.5" hidden="1" x14ac:dyDescent="0.25">
      <c r="A11" s="53"/>
      <c r="B11" s="54"/>
      <c r="C11" s="69">
        <v>2021</v>
      </c>
      <c r="D11" s="15">
        <v>10</v>
      </c>
      <c r="E11" s="55" t="s">
        <v>81</v>
      </c>
      <c r="F11" s="55" t="s">
        <v>129</v>
      </c>
      <c r="G11" s="56" t="s">
        <v>44</v>
      </c>
      <c r="H11" s="57" t="s">
        <v>130</v>
      </c>
      <c r="I11" s="69">
        <v>5121</v>
      </c>
      <c r="J11" s="14">
        <v>13563881</v>
      </c>
      <c r="K11" s="54">
        <v>44271</v>
      </c>
      <c r="L11" s="55" t="s">
        <v>94</v>
      </c>
      <c r="M11" s="17">
        <v>14</v>
      </c>
      <c r="N11" s="71" t="s">
        <v>131</v>
      </c>
      <c r="O11" s="14">
        <v>11167798</v>
      </c>
      <c r="P11" s="58">
        <v>44302</v>
      </c>
      <c r="Q11" s="60">
        <v>800026452</v>
      </c>
      <c r="R11" s="70" t="s">
        <v>132</v>
      </c>
      <c r="S11" s="69">
        <v>11121</v>
      </c>
      <c r="T11" s="58">
        <v>44302</v>
      </c>
      <c r="U11" s="55" t="s">
        <v>108</v>
      </c>
      <c r="V11" s="56" t="s">
        <v>133</v>
      </c>
      <c r="W11" s="77">
        <v>44302</v>
      </c>
      <c r="X11" s="54">
        <v>44306</v>
      </c>
      <c r="Y11" s="54">
        <v>44306</v>
      </c>
      <c r="Z11" s="54">
        <v>44347</v>
      </c>
      <c r="AA11" s="14"/>
      <c r="AB11" s="16"/>
      <c r="AC11" s="54">
        <v>44347</v>
      </c>
      <c r="AD11" s="13">
        <v>11167798</v>
      </c>
      <c r="AE11" s="59" t="s">
        <v>134</v>
      </c>
      <c r="AF11" s="54" t="s">
        <v>135</v>
      </c>
      <c r="AG11" s="54" t="s">
        <v>125</v>
      </c>
      <c r="AH11" s="54" t="s">
        <v>126</v>
      </c>
      <c r="AI11" s="55" t="s">
        <v>54</v>
      </c>
      <c r="AJ11" s="55" t="s">
        <v>55</v>
      </c>
      <c r="AK11" s="59" t="s">
        <v>136</v>
      </c>
      <c r="AL11" s="55" t="s">
        <v>57</v>
      </c>
      <c r="AM11" s="55" t="s">
        <v>91</v>
      </c>
      <c r="AN11" s="59" t="s">
        <v>137</v>
      </c>
      <c r="AO11" s="79">
        <v>41</v>
      </c>
      <c r="AP11" s="93"/>
    </row>
    <row r="12" spans="1:42" ht="25.5" hidden="1" x14ac:dyDescent="0.25">
      <c r="A12" s="53"/>
      <c r="B12" s="54"/>
      <c r="C12" s="69">
        <v>2021</v>
      </c>
      <c r="D12" s="15">
        <v>11</v>
      </c>
      <c r="E12" s="55" t="s">
        <v>81</v>
      </c>
      <c r="F12" s="55" t="s">
        <v>138</v>
      </c>
      <c r="G12" s="56" t="s">
        <v>44</v>
      </c>
      <c r="H12" s="57" t="s">
        <v>139</v>
      </c>
      <c r="I12" s="69">
        <v>4721</v>
      </c>
      <c r="J12" s="14">
        <v>39000000</v>
      </c>
      <c r="K12" s="54">
        <v>44258</v>
      </c>
      <c r="L12" s="55" t="s">
        <v>46</v>
      </c>
      <c r="M12" s="17">
        <v>10</v>
      </c>
      <c r="N12" s="71" t="s">
        <v>140</v>
      </c>
      <c r="O12" s="14">
        <v>39000000</v>
      </c>
      <c r="P12" s="58">
        <v>44273</v>
      </c>
      <c r="Q12" s="60">
        <v>900134674</v>
      </c>
      <c r="R12" s="70" t="s">
        <v>141</v>
      </c>
      <c r="S12" s="69">
        <v>7621</v>
      </c>
      <c r="T12" s="58">
        <v>44273</v>
      </c>
      <c r="U12" s="70" t="s">
        <v>86</v>
      </c>
      <c r="V12" s="56" t="s">
        <v>142</v>
      </c>
      <c r="W12" s="77">
        <v>44277</v>
      </c>
      <c r="X12" s="54">
        <v>44279</v>
      </c>
      <c r="Y12" s="54">
        <v>44279</v>
      </c>
      <c r="Z12" s="54">
        <v>44561</v>
      </c>
      <c r="AA12" s="14">
        <v>19500000</v>
      </c>
      <c r="AB12" s="16">
        <v>151</v>
      </c>
      <c r="AC12" s="54">
        <v>44712</v>
      </c>
      <c r="AD12" s="13">
        <v>58500000</v>
      </c>
      <c r="AE12" s="55" t="s">
        <v>143</v>
      </c>
      <c r="AF12" s="54"/>
      <c r="AG12" s="78" t="s">
        <v>52</v>
      </c>
      <c r="AH12" s="54" t="s">
        <v>53</v>
      </c>
      <c r="AI12" s="55" t="s">
        <v>54</v>
      </c>
      <c r="AJ12" s="55" t="s">
        <v>55</v>
      </c>
      <c r="AK12" s="59" t="s">
        <v>143</v>
      </c>
      <c r="AL12" s="55" t="s">
        <v>57</v>
      </c>
      <c r="AM12" s="55" t="s">
        <v>91</v>
      </c>
      <c r="AN12" s="59" t="s">
        <v>80</v>
      </c>
      <c r="AO12" s="79">
        <v>282</v>
      </c>
      <c r="AP12" s="93"/>
    </row>
    <row r="13" spans="1:42" ht="38.25" hidden="1" x14ac:dyDescent="0.25">
      <c r="A13" s="53"/>
      <c r="B13" s="54"/>
      <c r="C13" s="69">
        <v>2021</v>
      </c>
      <c r="D13" s="15">
        <v>12</v>
      </c>
      <c r="E13" s="55" t="s">
        <v>81</v>
      </c>
      <c r="F13" s="55" t="s">
        <v>144</v>
      </c>
      <c r="G13" s="56" t="s">
        <v>44</v>
      </c>
      <c r="H13" s="57" t="s">
        <v>145</v>
      </c>
      <c r="I13" s="69">
        <v>4421</v>
      </c>
      <c r="J13" s="14">
        <v>9000000</v>
      </c>
      <c r="K13" s="54">
        <v>44267</v>
      </c>
      <c r="L13" s="55" t="s">
        <v>46</v>
      </c>
      <c r="M13" s="17">
        <v>7</v>
      </c>
      <c r="N13" s="71" t="s">
        <v>146</v>
      </c>
      <c r="O13" s="14">
        <v>6480000</v>
      </c>
      <c r="P13" s="58">
        <v>44266</v>
      </c>
      <c r="Q13" s="60">
        <v>901417124</v>
      </c>
      <c r="R13" s="70" t="s">
        <v>147</v>
      </c>
      <c r="S13" s="69">
        <v>6221</v>
      </c>
      <c r="T13" s="58">
        <v>44267</v>
      </c>
      <c r="U13" s="70" t="s">
        <v>86</v>
      </c>
      <c r="V13" s="56" t="s">
        <v>148</v>
      </c>
      <c r="W13" s="77">
        <v>44274</v>
      </c>
      <c r="X13" s="54">
        <v>44279</v>
      </c>
      <c r="Y13" s="54">
        <v>44279</v>
      </c>
      <c r="Z13" s="54">
        <v>44561</v>
      </c>
      <c r="AA13" s="14">
        <v>2160000</v>
      </c>
      <c r="AB13" s="16">
        <v>90</v>
      </c>
      <c r="AC13" s="54">
        <v>44651</v>
      </c>
      <c r="AD13" s="13">
        <v>8640000</v>
      </c>
      <c r="AE13" s="59" t="s">
        <v>110</v>
      </c>
      <c r="AF13" s="54"/>
      <c r="AG13" s="78" t="s">
        <v>52</v>
      </c>
      <c r="AH13" s="54" t="s">
        <v>53</v>
      </c>
      <c r="AI13" s="55" t="s">
        <v>54</v>
      </c>
      <c r="AJ13" s="55" t="s">
        <v>55</v>
      </c>
      <c r="AK13" s="59" t="s">
        <v>110</v>
      </c>
      <c r="AL13" s="55" t="s">
        <v>57</v>
      </c>
      <c r="AM13" s="55" t="s">
        <v>91</v>
      </c>
      <c r="AN13" s="59" t="s">
        <v>51</v>
      </c>
      <c r="AO13" s="79">
        <v>282</v>
      </c>
      <c r="AP13" s="93"/>
    </row>
    <row r="14" spans="1:42" ht="25.5" hidden="1" x14ac:dyDescent="0.25">
      <c r="A14" s="53"/>
      <c r="B14" s="54"/>
      <c r="C14" s="69">
        <v>2021</v>
      </c>
      <c r="D14" s="15">
        <v>13</v>
      </c>
      <c r="E14" s="55" t="s">
        <v>81</v>
      </c>
      <c r="F14" s="55" t="s">
        <v>149</v>
      </c>
      <c r="G14" s="56" t="s">
        <v>150</v>
      </c>
      <c r="H14" s="57" t="s">
        <v>151</v>
      </c>
      <c r="I14" s="69">
        <v>5221</v>
      </c>
      <c r="J14" s="14">
        <v>0</v>
      </c>
      <c r="K14" s="54">
        <v>44284</v>
      </c>
      <c r="L14" s="55" t="s">
        <v>150</v>
      </c>
      <c r="M14" s="61">
        <v>0</v>
      </c>
      <c r="N14" s="56" t="s">
        <v>150</v>
      </c>
      <c r="O14" s="64">
        <v>0</v>
      </c>
      <c r="P14" s="58"/>
      <c r="Q14" s="65"/>
      <c r="R14" s="56" t="s">
        <v>150</v>
      </c>
      <c r="S14" s="76"/>
      <c r="T14" s="58"/>
      <c r="U14" s="56" t="s">
        <v>150</v>
      </c>
      <c r="V14" s="56"/>
      <c r="W14" s="76"/>
      <c r="X14" s="58"/>
      <c r="Y14" s="54">
        <v>0</v>
      </c>
      <c r="Z14" s="54"/>
      <c r="AA14" s="64"/>
      <c r="AB14" s="16"/>
      <c r="AC14" s="54">
        <v>0</v>
      </c>
      <c r="AD14" s="13">
        <v>0</v>
      </c>
      <c r="AE14" s="55" t="s">
        <v>150</v>
      </c>
      <c r="AF14" s="54"/>
      <c r="AG14" s="54" t="s">
        <v>52</v>
      </c>
      <c r="AH14" s="54" t="s">
        <v>53</v>
      </c>
      <c r="AI14" s="55" t="s">
        <v>57</v>
      </c>
      <c r="AJ14" s="55" t="s">
        <v>55</v>
      </c>
      <c r="AK14" s="59" t="s">
        <v>90</v>
      </c>
      <c r="AL14" s="55" t="s">
        <v>78</v>
      </c>
      <c r="AM14" s="55" t="s">
        <v>117</v>
      </c>
      <c r="AN14" s="59" t="s">
        <v>80</v>
      </c>
      <c r="AO14" s="79">
        <v>0</v>
      </c>
      <c r="AP14" s="93"/>
    </row>
    <row r="15" spans="1:42" ht="25.5" hidden="1" x14ac:dyDescent="0.25">
      <c r="A15" s="53"/>
      <c r="B15" s="54"/>
      <c r="C15" s="69">
        <v>2021</v>
      </c>
      <c r="D15" s="15">
        <v>14</v>
      </c>
      <c r="E15" s="70" t="s">
        <v>42</v>
      </c>
      <c r="F15" s="55" t="s">
        <v>152</v>
      </c>
      <c r="G15" s="56" t="s">
        <v>44</v>
      </c>
      <c r="H15" s="57" t="s">
        <v>153</v>
      </c>
      <c r="I15" s="69">
        <v>4821</v>
      </c>
      <c r="J15" s="14">
        <v>30858882</v>
      </c>
      <c r="K15" s="54">
        <v>44280</v>
      </c>
      <c r="L15" s="55" t="s">
        <v>46</v>
      </c>
      <c r="M15" s="62">
        <v>9</v>
      </c>
      <c r="N15" s="70" t="s">
        <v>154</v>
      </c>
      <c r="O15" s="14">
        <v>30858882</v>
      </c>
      <c r="P15" s="58">
        <v>44279</v>
      </c>
      <c r="Q15" s="60">
        <v>830083023</v>
      </c>
      <c r="R15" s="70" t="s">
        <v>155</v>
      </c>
      <c r="S15" s="69">
        <v>7921</v>
      </c>
      <c r="T15" s="58">
        <v>44280</v>
      </c>
      <c r="U15" s="70" t="s">
        <v>49</v>
      </c>
      <c r="V15" s="56" t="s">
        <v>156</v>
      </c>
      <c r="W15" s="77">
        <v>44272</v>
      </c>
      <c r="X15" s="54">
        <v>44279</v>
      </c>
      <c r="Y15" s="54">
        <v>44280</v>
      </c>
      <c r="Z15" s="54">
        <v>44561</v>
      </c>
      <c r="AA15" s="14">
        <v>15429441</v>
      </c>
      <c r="AB15" s="16">
        <v>90</v>
      </c>
      <c r="AC15" s="54">
        <v>44651</v>
      </c>
      <c r="AD15" s="13">
        <v>46288323</v>
      </c>
      <c r="AE15" s="59" t="s">
        <v>103</v>
      </c>
      <c r="AF15" s="54"/>
      <c r="AG15" s="78" t="s">
        <v>52</v>
      </c>
      <c r="AH15" s="54" t="s">
        <v>53</v>
      </c>
      <c r="AI15" s="55" t="s">
        <v>57</v>
      </c>
      <c r="AJ15" s="55" t="s">
        <v>55</v>
      </c>
      <c r="AK15" s="59" t="s">
        <v>56</v>
      </c>
      <c r="AL15" s="55" t="s">
        <v>78</v>
      </c>
      <c r="AM15" s="55" t="s">
        <v>117</v>
      </c>
      <c r="AN15" s="59" t="s">
        <v>59</v>
      </c>
      <c r="AO15" s="79">
        <v>281</v>
      </c>
      <c r="AP15" s="93"/>
    </row>
    <row r="16" spans="1:42" ht="38.25" hidden="1" x14ac:dyDescent="0.25">
      <c r="A16" s="53"/>
      <c r="B16" s="54"/>
      <c r="C16" s="69">
        <v>2021</v>
      </c>
      <c r="D16" s="15">
        <v>15</v>
      </c>
      <c r="E16" s="70" t="s">
        <v>42</v>
      </c>
      <c r="F16" s="55" t="s">
        <v>157</v>
      </c>
      <c r="G16" s="56" t="s">
        <v>44</v>
      </c>
      <c r="H16" s="57" t="s">
        <v>158</v>
      </c>
      <c r="I16" s="69">
        <v>5321</v>
      </c>
      <c r="J16" s="14">
        <v>60165210</v>
      </c>
      <c r="K16" s="54">
        <v>44293</v>
      </c>
      <c r="L16" s="55" t="s">
        <v>46</v>
      </c>
      <c r="M16" s="62">
        <v>15</v>
      </c>
      <c r="N16" s="70" t="s">
        <v>159</v>
      </c>
      <c r="O16" s="14">
        <v>60165000</v>
      </c>
      <c r="P16" s="58">
        <v>44307</v>
      </c>
      <c r="Q16" s="60">
        <v>800123415</v>
      </c>
      <c r="R16" s="70" t="s">
        <v>160</v>
      </c>
      <c r="S16" s="69">
        <v>12221</v>
      </c>
      <c r="T16" s="58">
        <v>44308</v>
      </c>
      <c r="U16" s="70" t="s">
        <v>49</v>
      </c>
      <c r="V16" s="56" t="s">
        <v>161</v>
      </c>
      <c r="W16" s="77">
        <v>44312</v>
      </c>
      <c r="X16" s="54">
        <v>44316</v>
      </c>
      <c r="Y16" s="54">
        <v>44316</v>
      </c>
      <c r="Z16" s="54">
        <v>44336</v>
      </c>
      <c r="AA16" s="14"/>
      <c r="AB16" s="16"/>
      <c r="AC16" s="54">
        <v>44336</v>
      </c>
      <c r="AD16" s="13">
        <v>60165000</v>
      </c>
      <c r="AE16" s="55" t="s">
        <v>162</v>
      </c>
      <c r="AF16" s="54" t="s">
        <v>124</v>
      </c>
      <c r="AG16" s="54" t="s">
        <v>125</v>
      </c>
      <c r="AH16" s="54" t="s">
        <v>126</v>
      </c>
      <c r="AI16" s="55" t="s">
        <v>57</v>
      </c>
      <c r="AJ16" s="55" t="s">
        <v>55</v>
      </c>
      <c r="AK16" s="59" t="s">
        <v>163</v>
      </c>
      <c r="AL16" s="55" t="s">
        <v>78</v>
      </c>
      <c r="AM16" s="55" t="s">
        <v>91</v>
      </c>
      <c r="AN16" s="59" t="s">
        <v>136</v>
      </c>
      <c r="AO16" s="79">
        <v>20</v>
      </c>
      <c r="AP16" s="93"/>
    </row>
    <row r="17" spans="1:42" ht="25.5" hidden="1" x14ac:dyDescent="0.25">
      <c r="A17" s="53"/>
      <c r="B17" s="54"/>
      <c r="C17" s="69">
        <v>2021</v>
      </c>
      <c r="D17" s="15">
        <v>16</v>
      </c>
      <c r="E17" s="55" t="s">
        <v>81</v>
      </c>
      <c r="F17" s="55" t="s">
        <v>164</v>
      </c>
      <c r="G17" s="56" t="s">
        <v>44</v>
      </c>
      <c r="H17" s="57" t="s">
        <v>165</v>
      </c>
      <c r="I17" s="69">
        <v>4921</v>
      </c>
      <c r="J17" s="14">
        <v>87000000</v>
      </c>
      <c r="K17" s="54">
        <v>44265</v>
      </c>
      <c r="L17" s="55" t="s">
        <v>46</v>
      </c>
      <c r="M17" s="62">
        <v>13</v>
      </c>
      <c r="N17" s="70" t="s">
        <v>166</v>
      </c>
      <c r="O17" s="14">
        <v>86989000</v>
      </c>
      <c r="P17" s="58">
        <v>44280</v>
      </c>
      <c r="Q17" s="60">
        <v>900208126</v>
      </c>
      <c r="R17" s="70" t="s">
        <v>167</v>
      </c>
      <c r="S17" s="69">
        <v>4921</v>
      </c>
      <c r="T17" s="58">
        <v>44284</v>
      </c>
      <c r="U17" s="70" t="s">
        <v>49</v>
      </c>
      <c r="V17" s="56" t="s">
        <v>168</v>
      </c>
      <c r="W17" s="77">
        <v>44280</v>
      </c>
      <c r="X17" s="54">
        <v>44284</v>
      </c>
      <c r="Y17" s="54">
        <v>44284</v>
      </c>
      <c r="Z17" s="54">
        <v>44561</v>
      </c>
      <c r="AA17" s="14">
        <v>39249587</v>
      </c>
      <c r="AB17" s="16">
        <v>120</v>
      </c>
      <c r="AC17" s="54">
        <v>44681</v>
      </c>
      <c r="AD17" s="13">
        <v>126238587</v>
      </c>
      <c r="AE17" s="59" t="s">
        <v>56</v>
      </c>
      <c r="AF17" s="54"/>
      <c r="AG17" s="54" t="s">
        <v>52</v>
      </c>
      <c r="AH17" s="54" t="s">
        <v>53</v>
      </c>
      <c r="AI17" s="55" t="s">
        <v>57</v>
      </c>
      <c r="AJ17" s="55" t="s">
        <v>55</v>
      </c>
      <c r="AK17" s="59" t="s">
        <v>56</v>
      </c>
      <c r="AL17" s="55" t="s">
        <v>78</v>
      </c>
      <c r="AM17" s="55" t="s">
        <v>91</v>
      </c>
      <c r="AN17" s="59" t="s">
        <v>67</v>
      </c>
      <c r="AO17" s="79">
        <v>277</v>
      </c>
      <c r="AP17" s="93"/>
    </row>
    <row r="18" spans="1:42" ht="25.5" hidden="1" x14ac:dyDescent="0.25">
      <c r="A18" s="53"/>
      <c r="B18" s="54"/>
      <c r="C18" s="69">
        <v>2021</v>
      </c>
      <c r="D18" s="15">
        <v>17</v>
      </c>
      <c r="E18" s="55" t="s">
        <v>81</v>
      </c>
      <c r="F18" s="55" t="s">
        <v>169</v>
      </c>
      <c r="G18" s="56" t="s">
        <v>44</v>
      </c>
      <c r="H18" s="57" t="s">
        <v>170</v>
      </c>
      <c r="I18" s="69">
        <v>5621</v>
      </c>
      <c r="J18" s="14">
        <v>16189280</v>
      </c>
      <c r="K18" s="54">
        <v>44300</v>
      </c>
      <c r="L18" s="55" t="s">
        <v>94</v>
      </c>
      <c r="M18" s="17">
        <v>17</v>
      </c>
      <c r="N18" s="71" t="s">
        <v>171</v>
      </c>
      <c r="O18" s="14">
        <v>10700000</v>
      </c>
      <c r="P18" s="58">
        <v>44314</v>
      </c>
      <c r="Q18" s="60">
        <v>1007741878</v>
      </c>
      <c r="R18" s="70" t="s">
        <v>171</v>
      </c>
      <c r="S18" s="69">
        <v>13321</v>
      </c>
      <c r="T18" s="58">
        <v>44315</v>
      </c>
      <c r="U18" s="70" t="s">
        <v>49</v>
      </c>
      <c r="V18" s="56" t="s">
        <v>172</v>
      </c>
      <c r="W18" s="77">
        <v>44316</v>
      </c>
      <c r="X18" s="54">
        <v>44316</v>
      </c>
      <c r="Y18" s="54">
        <v>44316</v>
      </c>
      <c r="Z18" s="54">
        <v>44408</v>
      </c>
      <c r="AA18" s="14"/>
      <c r="AB18" s="16">
        <v>30</v>
      </c>
      <c r="AC18" s="54">
        <v>44438</v>
      </c>
      <c r="AD18" s="13">
        <v>10700000</v>
      </c>
      <c r="AE18" s="59" t="s">
        <v>173</v>
      </c>
      <c r="AF18" s="54" t="s">
        <v>174</v>
      </c>
      <c r="AG18" s="54" t="s">
        <v>125</v>
      </c>
      <c r="AH18" s="54" t="s">
        <v>126</v>
      </c>
      <c r="AI18" s="55" t="s">
        <v>54</v>
      </c>
      <c r="AJ18" s="55" t="s">
        <v>91</v>
      </c>
      <c r="AK18" s="59" t="s">
        <v>175</v>
      </c>
      <c r="AL18" s="55" t="s">
        <v>57</v>
      </c>
      <c r="AM18" s="55" t="s">
        <v>117</v>
      </c>
      <c r="AN18" s="59" t="s">
        <v>176</v>
      </c>
      <c r="AO18" s="79">
        <v>92</v>
      </c>
      <c r="AP18" s="93"/>
    </row>
    <row r="19" spans="1:42" ht="38.25" hidden="1" x14ac:dyDescent="0.25">
      <c r="A19" s="53"/>
      <c r="B19" s="54"/>
      <c r="C19" s="69">
        <v>2021</v>
      </c>
      <c r="D19" s="15">
        <v>18</v>
      </c>
      <c r="E19" s="70" t="s">
        <v>42</v>
      </c>
      <c r="F19" s="55" t="s">
        <v>177</v>
      </c>
      <c r="G19" s="56" t="s">
        <v>44</v>
      </c>
      <c r="H19" s="57" t="s">
        <v>178</v>
      </c>
      <c r="I19" s="69">
        <v>5521</v>
      </c>
      <c r="J19" s="14">
        <v>90000000</v>
      </c>
      <c r="K19" s="54">
        <v>44298</v>
      </c>
      <c r="L19" s="55" t="s">
        <v>46</v>
      </c>
      <c r="M19" s="17">
        <v>16</v>
      </c>
      <c r="N19" s="71" t="s">
        <v>179</v>
      </c>
      <c r="O19" s="14">
        <v>90000000</v>
      </c>
      <c r="P19" s="58">
        <v>44309</v>
      </c>
      <c r="Q19" s="60">
        <v>860007336</v>
      </c>
      <c r="R19" s="70" t="s">
        <v>180</v>
      </c>
      <c r="S19" s="69">
        <v>12821</v>
      </c>
      <c r="T19" s="58">
        <v>44312</v>
      </c>
      <c r="U19" s="55" t="s">
        <v>108</v>
      </c>
      <c r="V19" s="56" t="s">
        <v>181</v>
      </c>
      <c r="W19" s="77">
        <v>44312</v>
      </c>
      <c r="X19" s="54">
        <v>44313</v>
      </c>
      <c r="Y19" s="54">
        <v>44313</v>
      </c>
      <c r="Z19" s="54">
        <v>44561</v>
      </c>
      <c r="AA19" s="14">
        <v>45000000</v>
      </c>
      <c r="AB19" s="16">
        <v>212</v>
      </c>
      <c r="AC19" s="54">
        <v>44773</v>
      </c>
      <c r="AD19" s="13">
        <v>135000000</v>
      </c>
      <c r="AE19" s="55" t="s">
        <v>182</v>
      </c>
      <c r="AF19" s="54"/>
      <c r="AG19" s="78" t="s">
        <v>52</v>
      </c>
      <c r="AH19" s="54" t="s">
        <v>53</v>
      </c>
      <c r="AI19" s="55" t="s">
        <v>54</v>
      </c>
      <c r="AJ19" s="55" t="s">
        <v>55</v>
      </c>
      <c r="AK19" s="59" t="s">
        <v>111</v>
      </c>
      <c r="AL19" s="55" t="s">
        <v>57</v>
      </c>
      <c r="AM19" s="55" t="s">
        <v>91</v>
      </c>
      <c r="AN19" s="59" t="s">
        <v>51</v>
      </c>
      <c r="AO19" s="79">
        <v>248</v>
      </c>
      <c r="AP19" s="93"/>
    </row>
    <row r="20" spans="1:42" ht="25.5" hidden="1" x14ac:dyDescent="0.25">
      <c r="A20" s="53"/>
      <c r="B20" s="54"/>
      <c r="C20" s="69">
        <v>2021</v>
      </c>
      <c r="D20" s="15">
        <v>19</v>
      </c>
      <c r="E20" s="70" t="s">
        <v>42</v>
      </c>
      <c r="F20" s="55" t="s">
        <v>183</v>
      </c>
      <c r="G20" s="56" t="s">
        <v>44</v>
      </c>
      <c r="H20" s="57" t="s">
        <v>184</v>
      </c>
      <c r="I20" s="69">
        <v>5821</v>
      </c>
      <c r="J20" s="14">
        <v>10417855</v>
      </c>
      <c r="K20" s="54">
        <v>44313</v>
      </c>
      <c r="L20" s="55" t="s">
        <v>46</v>
      </c>
      <c r="M20" s="17">
        <v>18</v>
      </c>
      <c r="N20" s="71" t="s">
        <v>185</v>
      </c>
      <c r="O20" s="14">
        <v>10417855</v>
      </c>
      <c r="P20" s="58">
        <v>44322</v>
      </c>
      <c r="Q20" s="60">
        <v>860001130</v>
      </c>
      <c r="R20" s="70" t="s">
        <v>186</v>
      </c>
      <c r="S20" s="69">
        <v>13621</v>
      </c>
      <c r="T20" s="58">
        <v>44323</v>
      </c>
      <c r="U20" s="55" t="s">
        <v>187</v>
      </c>
      <c r="V20" s="56" t="s">
        <v>188</v>
      </c>
      <c r="W20" s="77">
        <v>44323</v>
      </c>
      <c r="X20" s="66">
        <v>44326</v>
      </c>
      <c r="Y20" s="54">
        <v>44326</v>
      </c>
      <c r="Z20" s="54">
        <v>44407</v>
      </c>
      <c r="AA20" s="14"/>
      <c r="AB20" s="16"/>
      <c r="AC20" s="54">
        <v>44407</v>
      </c>
      <c r="AD20" s="13">
        <v>10417855</v>
      </c>
      <c r="AE20" s="59" t="s">
        <v>189</v>
      </c>
      <c r="AF20" s="54" t="s">
        <v>135</v>
      </c>
      <c r="AG20" s="54" t="s">
        <v>125</v>
      </c>
      <c r="AH20" s="54" t="s">
        <v>126</v>
      </c>
      <c r="AI20" s="55" t="s">
        <v>54</v>
      </c>
      <c r="AJ20" s="55" t="s">
        <v>55</v>
      </c>
      <c r="AK20" s="59" t="s">
        <v>190</v>
      </c>
      <c r="AL20" s="55" t="s">
        <v>57</v>
      </c>
      <c r="AM20" s="55" t="s">
        <v>91</v>
      </c>
      <c r="AN20" s="59" t="s">
        <v>191</v>
      </c>
      <c r="AO20" s="79">
        <v>81</v>
      </c>
      <c r="AP20" s="93"/>
    </row>
    <row r="21" spans="1:42" ht="38.25" hidden="1" x14ac:dyDescent="0.25">
      <c r="A21" s="53"/>
      <c r="B21" s="54"/>
      <c r="C21" s="69">
        <v>2021</v>
      </c>
      <c r="D21" s="15">
        <v>20</v>
      </c>
      <c r="E21" s="55" t="s">
        <v>81</v>
      </c>
      <c r="F21" s="55" t="s">
        <v>192</v>
      </c>
      <c r="G21" s="56" t="s">
        <v>44</v>
      </c>
      <c r="H21" s="57" t="s">
        <v>193</v>
      </c>
      <c r="I21" s="69">
        <v>6121</v>
      </c>
      <c r="J21" s="14">
        <v>36973085</v>
      </c>
      <c r="K21" s="54">
        <v>44321</v>
      </c>
      <c r="L21" s="55" t="s">
        <v>94</v>
      </c>
      <c r="M21" s="17">
        <v>20</v>
      </c>
      <c r="N21" s="71" t="s">
        <v>194</v>
      </c>
      <c r="O21" s="14">
        <v>5889600</v>
      </c>
      <c r="P21" s="58">
        <v>44342</v>
      </c>
      <c r="Q21" s="60">
        <v>900687434</v>
      </c>
      <c r="R21" s="70" t="s">
        <v>195</v>
      </c>
      <c r="S21" s="69">
        <v>16121</v>
      </c>
      <c r="T21" s="58">
        <v>44343</v>
      </c>
      <c r="U21" s="70" t="s">
        <v>86</v>
      </c>
      <c r="V21" s="56" t="s">
        <v>196</v>
      </c>
      <c r="W21" s="77">
        <v>44350</v>
      </c>
      <c r="X21" s="54">
        <v>44351</v>
      </c>
      <c r="Y21" s="54">
        <v>44351</v>
      </c>
      <c r="Z21" s="54">
        <v>44407</v>
      </c>
      <c r="AA21" s="14"/>
      <c r="AB21" s="16"/>
      <c r="AC21" s="54">
        <v>44407</v>
      </c>
      <c r="AD21" s="13">
        <v>5889600</v>
      </c>
      <c r="AE21" s="70" t="s">
        <v>197</v>
      </c>
      <c r="AF21" s="54" t="s">
        <v>124</v>
      </c>
      <c r="AG21" s="54" t="s">
        <v>125</v>
      </c>
      <c r="AH21" s="54" t="s">
        <v>126</v>
      </c>
      <c r="AI21" s="55" t="s">
        <v>54</v>
      </c>
      <c r="AJ21" s="55" t="s">
        <v>91</v>
      </c>
      <c r="AK21" s="59" t="s">
        <v>191</v>
      </c>
      <c r="AL21" s="55" t="s">
        <v>57</v>
      </c>
      <c r="AM21" s="55" t="s">
        <v>79</v>
      </c>
      <c r="AN21" s="59" t="s">
        <v>190</v>
      </c>
      <c r="AO21" s="79">
        <v>56</v>
      </c>
      <c r="AP21" s="93"/>
    </row>
    <row r="22" spans="1:42" ht="25.5" hidden="1" x14ac:dyDescent="0.25">
      <c r="A22" s="53"/>
      <c r="B22" s="54"/>
      <c r="C22" s="69">
        <v>2021</v>
      </c>
      <c r="D22" s="15">
        <v>20</v>
      </c>
      <c r="E22" s="55" t="s">
        <v>81</v>
      </c>
      <c r="F22" s="55" t="s">
        <v>192</v>
      </c>
      <c r="G22" s="56" t="s">
        <v>44</v>
      </c>
      <c r="H22" s="57" t="s">
        <v>198</v>
      </c>
      <c r="I22" s="69">
        <v>6121</v>
      </c>
      <c r="J22" s="14">
        <v>0</v>
      </c>
      <c r="K22" s="54">
        <v>44321</v>
      </c>
      <c r="L22" s="55" t="s">
        <v>94</v>
      </c>
      <c r="M22" s="17">
        <v>21</v>
      </c>
      <c r="N22" s="71" t="s">
        <v>185</v>
      </c>
      <c r="O22" s="14">
        <v>21281649</v>
      </c>
      <c r="P22" s="58">
        <v>44342</v>
      </c>
      <c r="Q22" s="60">
        <v>860001130</v>
      </c>
      <c r="R22" s="70" t="s">
        <v>186</v>
      </c>
      <c r="S22" s="69">
        <v>16321</v>
      </c>
      <c r="T22" s="58">
        <v>44343</v>
      </c>
      <c r="U22" s="70" t="s">
        <v>49</v>
      </c>
      <c r="V22" s="56" t="s">
        <v>199</v>
      </c>
      <c r="W22" s="77">
        <v>44351</v>
      </c>
      <c r="X22" s="54">
        <v>44357</v>
      </c>
      <c r="Y22" s="54">
        <v>44357</v>
      </c>
      <c r="Z22" s="54">
        <v>44407</v>
      </c>
      <c r="AA22" s="14"/>
      <c r="AB22" s="16"/>
      <c r="AC22" s="54">
        <v>44407</v>
      </c>
      <c r="AD22" s="13">
        <v>21281649</v>
      </c>
      <c r="AE22" s="70" t="s">
        <v>197</v>
      </c>
      <c r="AF22" s="54" t="s">
        <v>124</v>
      </c>
      <c r="AG22" s="54" t="s">
        <v>125</v>
      </c>
      <c r="AH22" s="54" t="s">
        <v>126</v>
      </c>
      <c r="AI22" s="55" t="s">
        <v>54</v>
      </c>
      <c r="AJ22" s="55" t="s">
        <v>91</v>
      </c>
      <c r="AK22" s="59" t="s">
        <v>191</v>
      </c>
      <c r="AL22" s="55" t="s">
        <v>57</v>
      </c>
      <c r="AM22" s="55" t="s">
        <v>79</v>
      </c>
      <c r="AN22" s="59" t="s">
        <v>190</v>
      </c>
      <c r="AO22" s="79">
        <v>50</v>
      </c>
      <c r="AP22" s="93"/>
    </row>
    <row r="23" spans="1:42" ht="38.25" hidden="1" x14ac:dyDescent="0.25">
      <c r="A23" s="53"/>
      <c r="B23" s="54"/>
      <c r="C23" s="69">
        <v>2021</v>
      </c>
      <c r="D23" s="15">
        <v>20</v>
      </c>
      <c r="E23" s="55" t="s">
        <v>81</v>
      </c>
      <c r="F23" s="55" t="s">
        <v>192</v>
      </c>
      <c r="G23" s="56" t="s">
        <v>44</v>
      </c>
      <c r="H23" s="57" t="s">
        <v>200</v>
      </c>
      <c r="I23" s="69">
        <v>6121</v>
      </c>
      <c r="J23" s="14">
        <v>0</v>
      </c>
      <c r="K23" s="54">
        <v>44321</v>
      </c>
      <c r="L23" s="55" t="s">
        <v>94</v>
      </c>
      <c r="M23" s="17">
        <v>22</v>
      </c>
      <c r="N23" s="71" t="s">
        <v>201</v>
      </c>
      <c r="O23" s="14">
        <v>9769440</v>
      </c>
      <c r="P23" s="58">
        <v>44344</v>
      </c>
      <c r="Q23" s="60">
        <v>900493884</v>
      </c>
      <c r="R23" s="70" t="s">
        <v>202</v>
      </c>
      <c r="S23" s="69">
        <v>16521</v>
      </c>
      <c r="T23" s="58">
        <v>44347</v>
      </c>
      <c r="U23" s="70" t="s">
        <v>49</v>
      </c>
      <c r="V23" s="56" t="s">
        <v>203</v>
      </c>
      <c r="W23" s="77">
        <v>44347</v>
      </c>
      <c r="X23" s="54">
        <v>44348</v>
      </c>
      <c r="Y23" s="54">
        <v>44348</v>
      </c>
      <c r="Z23" s="54">
        <v>44407</v>
      </c>
      <c r="AA23" s="14"/>
      <c r="AB23" s="16"/>
      <c r="AC23" s="54">
        <v>44407</v>
      </c>
      <c r="AD23" s="13">
        <v>9769440</v>
      </c>
      <c r="AE23" s="70" t="s">
        <v>197</v>
      </c>
      <c r="AF23" s="54" t="s">
        <v>124</v>
      </c>
      <c r="AG23" s="54" t="s">
        <v>125</v>
      </c>
      <c r="AH23" s="54" t="s">
        <v>126</v>
      </c>
      <c r="AI23" s="55" t="s">
        <v>54</v>
      </c>
      <c r="AJ23" s="55" t="s">
        <v>91</v>
      </c>
      <c r="AK23" s="59" t="s">
        <v>191</v>
      </c>
      <c r="AL23" s="55" t="s">
        <v>57</v>
      </c>
      <c r="AM23" s="55" t="s">
        <v>79</v>
      </c>
      <c r="AN23" s="59" t="s">
        <v>190</v>
      </c>
      <c r="AO23" s="79">
        <v>59</v>
      </c>
      <c r="AP23" s="93"/>
    </row>
    <row r="24" spans="1:42" ht="25.5" hidden="1" x14ac:dyDescent="0.25">
      <c r="A24" s="53"/>
      <c r="B24" s="54"/>
      <c r="C24" s="69">
        <v>2021</v>
      </c>
      <c r="D24" s="15">
        <v>116847</v>
      </c>
      <c r="E24" s="55" t="s">
        <v>204</v>
      </c>
      <c r="F24" s="55" t="s">
        <v>205</v>
      </c>
      <c r="G24" s="56" t="s">
        <v>44</v>
      </c>
      <c r="H24" s="57" t="s">
        <v>206</v>
      </c>
      <c r="I24" s="69">
        <v>5921</v>
      </c>
      <c r="J24" s="14">
        <v>5934277</v>
      </c>
      <c r="K24" s="54">
        <v>44321</v>
      </c>
      <c r="L24" s="55" t="s">
        <v>94</v>
      </c>
      <c r="M24" s="17">
        <v>68479</v>
      </c>
      <c r="N24" s="71" t="s">
        <v>207</v>
      </c>
      <c r="O24" s="14">
        <v>5934227</v>
      </c>
      <c r="P24" s="58">
        <v>44320</v>
      </c>
      <c r="Q24" s="60">
        <v>830037946</v>
      </c>
      <c r="R24" s="70" t="s">
        <v>208</v>
      </c>
      <c r="S24" s="69">
        <v>13521</v>
      </c>
      <c r="T24" s="58">
        <v>44322</v>
      </c>
      <c r="U24" s="70" t="s">
        <v>209</v>
      </c>
      <c r="V24" s="56" t="s">
        <v>209</v>
      </c>
      <c r="W24" s="56"/>
      <c r="X24" s="54"/>
      <c r="Y24" s="54">
        <v>44322</v>
      </c>
      <c r="Z24" s="54">
        <v>44407</v>
      </c>
      <c r="AA24" s="14"/>
      <c r="AB24" s="16"/>
      <c r="AC24" s="54">
        <v>44407</v>
      </c>
      <c r="AD24" s="13">
        <v>5934227</v>
      </c>
      <c r="AE24" s="59" t="s">
        <v>110</v>
      </c>
      <c r="AF24" s="54" t="s">
        <v>210</v>
      </c>
      <c r="AG24" s="54" t="s">
        <v>125</v>
      </c>
      <c r="AH24" s="54" t="s">
        <v>126</v>
      </c>
      <c r="AI24" s="55" t="s">
        <v>54</v>
      </c>
      <c r="AJ24" s="55" t="s">
        <v>91</v>
      </c>
      <c r="AK24" s="59" t="s">
        <v>191</v>
      </c>
      <c r="AL24" s="55" t="s">
        <v>78</v>
      </c>
      <c r="AM24" s="55" t="s">
        <v>91</v>
      </c>
      <c r="AN24" s="59" t="s">
        <v>191</v>
      </c>
      <c r="AO24" s="79">
        <v>85</v>
      </c>
      <c r="AP24" s="93"/>
    </row>
    <row r="25" spans="1:42" ht="25.5" hidden="1" x14ac:dyDescent="0.25">
      <c r="A25" s="53"/>
      <c r="B25" s="54"/>
      <c r="C25" s="69">
        <v>2021</v>
      </c>
      <c r="D25" s="15">
        <v>113723</v>
      </c>
      <c r="E25" s="70" t="s">
        <v>211</v>
      </c>
      <c r="F25" s="55" t="s">
        <v>212</v>
      </c>
      <c r="G25" s="56" t="s">
        <v>44</v>
      </c>
      <c r="H25" s="57" t="s">
        <v>213</v>
      </c>
      <c r="I25" s="69">
        <v>3421</v>
      </c>
      <c r="J25" s="14">
        <v>40000000</v>
      </c>
      <c r="K25" s="54">
        <v>44218</v>
      </c>
      <c r="L25" s="55" t="s">
        <v>94</v>
      </c>
      <c r="M25" s="17">
        <v>63963</v>
      </c>
      <c r="N25" s="71" t="s">
        <v>214</v>
      </c>
      <c r="O25" s="14">
        <v>40000000</v>
      </c>
      <c r="P25" s="58">
        <v>44236</v>
      </c>
      <c r="Q25" s="60">
        <v>900069323</v>
      </c>
      <c r="R25" s="70" t="s">
        <v>215</v>
      </c>
      <c r="S25" s="69">
        <v>3921</v>
      </c>
      <c r="T25" s="58">
        <v>44236</v>
      </c>
      <c r="U25" s="55"/>
      <c r="V25" s="56"/>
      <c r="W25" s="77"/>
      <c r="X25" s="54"/>
      <c r="Y25" s="54">
        <v>44236</v>
      </c>
      <c r="Z25" s="54">
        <v>44561</v>
      </c>
      <c r="AA25" s="14">
        <v>15000000</v>
      </c>
      <c r="AB25" s="16"/>
      <c r="AC25" s="54">
        <v>44561</v>
      </c>
      <c r="AD25" s="13">
        <v>55000000</v>
      </c>
      <c r="AE25" s="59" t="s">
        <v>51</v>
      </c>
      <c r="AF25" s="54"/>
      <c r="AG25" s="78" t="s">
        <v>52</v>
      </c>
      <c r="AH25" s="54" t="s">
        <v>53</v>
      </c>
      <c r="AI25" s="55" t="s">
        <v>54</v>
      </c>
      <c r="AJ25" s="55" t="s">
        <v>55</v>
      </c>
      <c r="AK25" s="59" t="s">
        <v>51</v>
      </c>
      <c r="AL25" s="55" t="s">
        <v>78</v>
      </c>
      <c r="AM25" s="55" t="s">
        <v>55</v>
      </c>
      <c r="AN25" s="59" t="s">
        <v>51</v>
      </c>
      <c r="AO25" s="79">
        <v>325</v>
      </c>
      <c r="AP25" s="93"/>
    </row>
    <row r="26" spans="1:42" ht="25.5" hidden="1" x14ac:dyDescent="0.25">
      <c r="A26" s="53"/>
      <c r="B26" s="54"/>
      <c r="C26" s="69">
        <v>2021</v>
      </c>
      <c r="D26" s="15">
        <v>114128</v>
      </c>
      <c r="E26" s="70" t="s">
        <v>211</v>
      </c>
      <c r="F26" s="55" t="s">
        <v>216</v>
      </c>
      <c r="G26" s="56" t="s">
        <v>44</v>
      </c>
      <c r="H26" s="57" t="s">
        <v>217</v>
      </c>
      <c r="I26" s="69">
        <v>3521</v>
      </c>
      <c r="J26" s="14">
        <v>198769661.00999999</v>
      </c>
      <c r="K26" s="54">
        <v>44221</v>
      </c>
      <c r="L26" s="55" t="s">
        <v>46</v>
      </c>
      <c r="M26" s="17">
        <v>64212</v>
      </c>
      <c r="N26" s="71" t="s">
        <v>218</v>
      </c>
      <c r="O26" s="14">
        <v>198769661</v>
      </c>
      <c r="P26" s="58">
        <v>44242</v>
      </c>
      <c r="Q26" s="60">
        <v>800058607</v>
      </c>
      <c r="R26" s="70" t="s">
        <v>219</v>
      </c>
      <c r="S26" s="69">
        <v>4321</v>
      </c>
      <c r="T26" s="58">
        <v>44243</v>
      </c>
      <c r="U26" s="70" t="s">
        <v>86</v>
      </c>
      <c r="V26" s="56" t="s">
        <v>220</v>
      </c>
      <c r="W26" s="77">
        <v>44243</v>
      </c>
      <c r="X26" s="54">
        <v>44244</v>
      </c>
      <c r="Y26" s="54">
        <v>44244</v>
      </c>
      <c r="Z26" s="54">
        <v>44561</v>
      </c>
      <c r="AA26" s="14">
        <v>63964302</v>
      </c>
      <c r="AB26" s="16"/>
      <c r="AC26" s="54">
        <v>44561</v>
      </c>
      <c r="AD26" s="13">
        <v>262733963</v>
      </c>
      <c r="AE26" s="59" t="s">
        <v>56</v>
      </c>
      <c r="AF26" s="54"/>
      <c r="AG26" s="78" t="s">
        <v>52</v>
      </c>
      <c r="AH26" s="54" t="s">
        <v>53</v>
      </c>
      <c r="AI26" s="55" t="s">
        <v>54</v>
      </c>
      <c r="AJ26" s="55" t="s">
        <v>55</v>
      </c>
      <c r="AK26" s="59" t="s">
        <v>56</v>
      </c>
      <c r="AL26" s="55" t="s">
        <v>78</v>
      </c>
      <c r="AM26" s="55" t="s">
        <v>55</v>
      </c>
      <c r="AN26" s="59" t="s">
        <v>56</v>
      </c>
      <c r="AO26" s="79">
        <v>317</v>
      </c>
      <c r="AP26" s="93"/>
    </row>
    <row r="27" spans="1:42" ht="38.25" hidden="1" x14ac:dyDescent="0.25">
      <c r="A27" s="53"/>
      <c r="B27" s="54"/>
      <c r="C27" s="69">
        <v>2021</v>
      </c>
      <c r="D27" s="15">
        <v>114130</v>
      </c>
      <c r="E27" s="70" t="s">
        <v>211</v>
      </c>
      <c r="F27" s="55" t="s">
        <v>221</v>
      </c>
      <c r="G27" s="56" t="s">
        <v>44</v>
      </c>
      <c r="H27" s="57" t="s">
        <v>222</v>
      </c>
      <c r="I27" s="69">
        <v>3621</v>
      </c>
      <c r="J27" s="14">
        <v>164397437.16</v>
      </c>
      <c r="K27" s="54">
        <v>44223</v>
      </c>
      <c r="L27" s="55" t="s">
        <v>46</v>
      </c>
      <c r="M27" s="61">
        <v>64213</v>
      </c>
      <c r="N27" s="70" t="s">
        <v>218</v>
      </c>
      <c r="O27" s="14">
        <v>135938400.16999999</v>
      </c>
      <c r="P27" s="58">
        <v>44242</v>
      </c>
      <c r="Q27" s="60">
        <v>800058607</v>
      </c>
      <c r="R27" s="70" t="s">
        <v>219</v>
      </c>
      <c r="S27" s="69">
        <v>3621</v>
      </c>
      <c r="T27" s="58">
        <v>44223</v>
      </c>
      <c r="U27" s="70" t="s">
        <v>86</v>
      </c>
      <c r="V27" s="56" t="s">
        <v>223</v>
      </c>
      <c r="W27" s="77">
        <v>44243</v>
      </c>
      <c r="X27" s="54">
        <v>44244</v>
      </c>
      <c r="Y27" s="54">
        <v>44244</v>
      </c>
      <c r="Z27" s="54">
        <v>44407</v>
      </c>
      <c r="AA27" s="14"/>
      <c r="AB27" s="16"/>
      <c r="AC27" s="54">
        <v>44407</v>
      </c>
      <c r="AD27" s="13">
        <v>135938400.16999999</v>
      </c>
      <c r="AE27" s="59" t="s">
        <v>56</v>
      </c>
      <c r="AF27" s="54" t="s">
        <v>210</v>
      </c>
      <c r="AG27" s="78" t="s">
        <v>52</v>
      </c>
      <c r="AH27" s="54" t="s">
        <v>53</v>
      </c>
      <c r="AI27" s="55" t="s">
        <v>57</v>
      </c>
      <c r="AJ27" s="55" t="s">
        <v>55</v>
      </c>
      <c r="AK27" s="59" t="s">
        <v>56</v>
      </c>
      <c r="AL27" s="55" t="s">
        <v>57</v>
      </c>
      <c r="AM27" s="55" t="s">
        <v>55</v>
      </c>
      <c r="AN27" s="59" t="s">
        <v>56</v>
      </c>
      <c r="AO27" s="79">
        <v>163</v>
      </c>
      <c r="AP27" s="93"/>
    </row>
    <row r="28" spans="1:42" ht="38.25" hidden="1" x14ac:dyDescent="0.25">
      <c r="A28" s="53"/>
      <c r="B28" s="54"/>
      <c r="C28" s="69">
        <v>2021</v>
      </c>
      <c r="D28" s="15">
        <v>114556</v>
      </c>
      <c r="E28" s="70" t="s">
        <v>211</v>
      </c>
      <c r="F28" s="55" t="s">
        <v>224</v>
      </c>
      <c r="G28" s="56" t="s">
        <v>44</v>
      </c>
      <c r="H28" s="57" t="s">
        <v>225</v>
      </c>
      <c r="I28" s="69">
        <v>3721</v>
      </c>
      <c r="J28" s="14">
        <v>597804143</v>
      </c>
      <c r="K28" s="54">
        <v>44224</v>
      </c>
      <c r="L28" s="55" t="s">
        <v>46</v>
      </c>
      <c r="M28" s="17">
        <v>64487</v>
      </c>
      <c r="N28" s="71" t="s">
        <v>226</v>
      </c>
      <c r="O28" s="14">
        <v>491036423.00999999</v>
      </c>
      <c r="P28" s="58">
        <v>44246</v>
      </c>
      <c r="Q28" s="60">
        <v>900229503</v>
      </c>
      <c r="R28" s="70" t="s">
        <v>227</v>
      </c>
      <c r="S28" s="69">
        <v>5621</v>
      </c>
      <c r="T28" s="58">
        <v>44249</v>
      </c>
      <c r="U28" s="55" t="s">
        <v>228</v>
      </c>
      <c r="V28" s="56" t="s">
        <v>229</v>
      </c>
      <c r="W28" s="77">
        <v>44249</v>
      </c>
      <c r="X28" s="54">
        <v>44252</v>
      </c>
      <c r="Y28" s="54">
        <v>44252</v>
      </c>
      <c r="Z28" s="54">
        <v>44561</v>
      </c>
      <c r="AA28" s="14">
        <v>222870531.5</v>
      </c>
      <c r="AB28" s="16">
        <v>120</v>
      </c>
      <c r="AC28" s="54">
        <v>44681</v>
      </c>
      <c r="AD28" s="13">
        <v>713906954.50999999</v>
      </c>
      <c r="AE28" s="56" t="s">
        <v>80</v>
      </c>
      <c r="AF28" s="54"/>
      <c r="AG28" s="78" t="s">
        <v>52</v>
      </c>
      <c r="AH28" s="54" t="s">
        <v>53</v>
      </c>
      <c r="AI28" s="55" t="s">
        <v>54</v>
      </c>
      <c r="AJ28" s="55" t="s">
        <v>55</v>
      </c>
      <c r="AK28" s="59" t="s">
        <v>90</v>
      </c>
      <c r="AL28" s="55" t="s">
        <v>78</v>
      </c>
      <c r="AM28" s="55" t="s">
        <v>55</v>
      </c>
      <c r="AN28" s="59" t="s">
        <v>88</v>
      </c>
      <c r="AO28" s="79">
        <v>309</v>
      </c>
      <c r="AP28" s="93"/>
    </row>
    <row r="29" spans="1:42" ht="25.5" hidden="1" x14ac:dyDescent="0.25">
      <c r="A29" s="53"/>
      <c r="B29" s="54"/>
      <c r="C29" s="69">
        <v>2021</v>
      </c>
      <c r="D29" s="15">
        <v>114637</v>
      </c>
      <c r="E29" s="70" t="s">
        <v>204</v>
      </c>
      <c r="F29" s="55" t="s">
        <v>230</v>
      </c>
      <c r="G29" s="56" t="s">
        <v>44</v>
      </c>
      <c r="H29" s="57" t="s">
        <v>231</v>
      </c>
      <c r="I29" s="69">
        <v>4321</v>
      </c>
      <c r="J29" s="14">
        <v>8994100</v>
      </c>
      <c r="K29" s="54">
        <v>44250</v>
      </c>
      <c r="L29" s="55" t="s">
        <v>94</v>
      </c>
      <c r="M29" s="61">
        <v>64762</v>
      </c>
      <c r="N29" s="70" t="s">
        <v>207</v>
      </c>
      <c r="O29" s="14">
        <v>8994100</v>
      </c>
      <c r="P29" s="58">
        <v>44252</v>
      </c>
      <c r="Q29" s="60">
        <v>830037946</v>
      </c>
      <c r="R29" s="70" t="s">
        <v>208</v>
      </c>
      <c r="S29" s="69">
        <v>6021</v>
      </c>
      <c r="T29" s="58">
        <v>44256</v>
      </c>
      <c r="U29" s="70" t="s">
        <v>209</v>
      </c>
      <c r="V29" s="56" t="s">
        <v>209</v>
      </c>
      <c r="W29" s="56"/>
      <c r="X29" s="54"/>
      <c r="Y29" s="54">
        <v>44256</v>
      </c>
      <c r="Z29" s="54">
        <v>44286</v>
      </c>
      <c r="AA29" s="14"/>
      <c r="AB29" s="16"/>
      <c r="AC29" s="54">
        <v>44286</v>
      </c>
      <c r="AD29" s="13">
        <v>8994100</v>
      </c>
      <c r="AE29" s="59" t="s">
        <v>56</v>
      </c>
      <c r="AF29" s="54" t="s">
        <v>210</v>
      </c>
      <c r="AG29" s="54" t="s">
        <v>52</v>
      </c>
      <c r="AH29" s="54" t="s">
        <v>53</v>
      </c>
      <c r="AI29" s="55" t="s">
        <v>57</v>
      </c>
      <c r="AJ29" s="55" t="s">
        <v>55</v>
      </c>
      <c r="AK29" s="59" t="s">
        <v>56</v>
      </c>
      <c r="AL29" s="55" t="s">
        <v>57</v>
      </c>
      <c r="AM29" s="55" t="s">
        <v>55</v>
      </c>
      <c r="AN29" s="59" t="s">
        <v>56</v>
      </c>
      <c r="AO29" s="79">
        <v>30</v>
      </c>
      <c r="AP29" s="93"/>
    </row>
    <row r="30" spans="1:42" ht="25.5" hidden="1" x14ac:dyDescent="0.25">
      <c r="A30" s="53"/>
      <c r="B30" s="54"/>
      <c r="C30" s="69">
        <v>2021</v>
      </c>
      <c r="D30" s="15">
        <v>114965</v>
      </c>
      <c r="E30" s="70" t="s">
        <v>204</v>
      </c>
      <c r="F30" s="55" t="s">
        <v>232</v>
      </c>
      <c r="G30" s="56" t="s">
        <v>44</v>
      </c>
      <c r="H30" s="57" t="s">
        <v>233</v>
      </c>
      <c r="I30" s="69">
        <v>4521</v>
      </c>
      <c r="J30" s="14">
        <v>2764120</v>
      </c>
      <c r="K30" s="54">
        <v>44253</v>
      </c>
      <c r="L30" s="55" t="s">
        <v>94</v>
      </c>
      <c r="M30" s="62">
        <v>65602</v>
      </c>
      <c r="N30" s="70" t="s">
        <v>234</v>
      </c>
      <c r="O30" s="14">
        <v>2764120</v>
      </c>
      <c r="P30" s="58">
        <v>44270</v>
      </c>
      <c r="Q30" s="60">
        <v>900017447</v>
      </c>
      <c r="R30" s="70" t="s">
        <v>208</v>
      </c>
      <c r="S30" s="69">
        <v>9721</v>
      </c>
      <c r="T30" s="58">
        <v>44275</v>
      </c>
      <c r="U30" s="55"/>
      <c r="V30" s="56"/>
      <c r="W30" s="77"/>
      <c r="X30" s="54"/>
      <c r="Y30" s="54">
        <v>44275</v>
      </c>
      <c r="Z30" s="54">
        <v>44561</v>
      </c>
      <c r="AA30" s="14"/>
      <c r="AB30" s="16"/>
      <c r="AC30" s="54">
        <v>44561</v>
      </c>
      <c r="AD30" s="13">
        <v>2764120</v>
      </c>
      <c r="AE30" s="59" t="s">
        <v>235</v>
      </c>
      <c r="AF30" s="54"/>
      <c r="AG30" s="78" t="s">
        <v>52</v>
      </c>
      <c r="AH30" s="54" t="s">
        <v>53</v>
      </c>
      <c r="AI30" s="55" t="s">
        <v>57</v>
      </c>
      <c r="AJ30" s="55" t="s">
        <v>55</v>
      </c>
      <c r="AK30" s="59" t="s">
        <v>51</v>
      </c>
      <c r="AL30" s="55" t="s">
        <v>57</v>
      </c>
      <c r="AM30" s="55" t="s">
        <v>55</v>
      </c>
      <c r="AN30" s="59" t="s">
        <v>51</v>
      </c>
      <c r="AO30" s="79">
        <v>286</v>
      </c>
      <c r="AP30" s="93"/>
    </row>
    <row r="31" spans="1:42" ht="12.75" hidden="1" x14ac:dyDescent="0.25">
      <c r="A31" s="53"/>
      <c r="B31" s="54"/>
      <c r="C31" s="69">
        <v>2021</v>
      </c>
      <c r="D31" s="15">
        <v>117665</v>
      </c>
      <c r="E31" s="70" t="s">
        <v>211</v>
      </c>
      <c r="F31" s="55" t="s">
        <v>236</v>
      </c>
      <c r="G31" s="56" t="s">
        <v>44</v>
      </c>
      <c r="H31" s="57" t="s">
        <v>237</v>
      </c>
      <c r="I31" s="69">
        <v>4521</v>
      </c>
      <c r="J31" s="14"/>
      <c r="K31" s="54">
        <v>44253</v>
      </c>
      <c r="L31" s="55" t="s">
        <v>94</v>
      </c>
      <c r="M31" s="62">
        <v>66526</v>
      </c>
      <c r="N31" s="70" t="s">
        <v>238</v>
      </c>
      <c r="O31" s="14">
        <v>2125851.46</v>
      </c>
      <c r="P31" s="58">
        <v>44286</v>
      </c>
      <c r="Q31" s="60">
        <v>900315346</v>
      </c>
      <c r="R31" s="70" t="s">
        <v>239</v>
      </c>
      <c r="S31" s="69">
        <v>9821</v>
      </c>
      <c r="T31" s="58">
        <v>44286</v>
      </c>
      <c r="U31" s="70" t="s">
        <v>86</v>
      </c>
      <c r="V31" s="56" t="s">
        <v>240</v>
      </c>
      <c r="W31" s="77">
        <v>44286</v>
      </c>
      <c r="X31" s="54">
        <v>44291</v>
      </c>
      <c r="Y31" s="54">
        <v>44291</v>
      </c>
      <c r="Z31" s="54">
        <v>44561</v>
      </c>
      <c r="AA31" s="14"/>
      <c r="AB31" s="16"/>
      <c r="AC31" s="54">
        <v>44561</v>
      </c>
      <c r="AD31" s="13">
        <v>2125851.46</v>
      </c>
      <c r="AE31" s="59" t="s">
        <v>235</v>
      </c>
      <c r="AF31" s="54"/>
      <c r="AG31" s="78" t="s">
        <v>52</v>
      </c>
      <c r="AH31" s="54" t="s">
        <v>53</v>
      </c>
      <c r="AI31" s="55" t="s">
        <v>57</v>
      </c>
      <c r="AJ31" s="55" t="s">
        <v>55</v>
      </c>
      <c r="AK31" s="59" t="s">
        <v>51</v>
      </c>
      <c r="AL31" s="55" t="s">
        <v>57</v>
      </c>
      <c r="AM31" s="55" t="s">
        <v>55</v>
      </c>
      <c r="AN31" s="59" t="s">
        <v>51</v>
      </c>
      <c r="AO31" s="79">
        <v>270</v>
      </c>
      <c r="AP31" s="93"/>
    </row>
    <row r="32" spans="1:42" ht="12.75" hidden="1" x14ac:dyDescent="0.25">
      <c r="A32" s="53"/>
      <c r="B32" s="54"/>
      <c r="C32" s="69">
        <v>2021</v>
      </c>
      <c r="D32" s="15">
        <v>117668</v>
      </c>
      <c r="E32" s="70" t="s">
        <v>211</v>
      </c>
      <c r="F32" s="55" t="s">
        <v>241</v>
      </c>
      <c r="G32" s="56" t="s">
        <v>44</v>
      </c>
      <c r="H32" s="57" t="s">
        <v>242</v>
      </c>
      <c r="I32" s="69">
        <v>4521</v>
      </c>
      <c r="J32" s="14"/>
      <c r="K32" s="54">
        <v>44253</v>
      </c>
      <c r="L32" s="55" t="s">
        <v>94</v>
      </c>
      <c r="M32" s="62">
        <v>66528</v>
      </c>
      <c r="N32" s="70" t="s">
        <v>243</v>
      </c>
      <c r="O32" s="14">
        <v>5244799.5599999996</v>
      </c>
      <c r="P32" s="58">
        <v>44286</v>
      </c>
      <c r="Q32" s="60">
        <v>805018905</v>
      </c>
      <c r="R32" s="70" t="s">
        <v>244</v>
      </c>
      <c r="S32" s="69">
        <v>10021</v>
      </c>
      <c r="T32" s="58">
        <v>44286</v>
      </c>
      <c r="U32" s="55"/>
      <c r="V32" s="56"/>
      <c r="W32" s="77"/>
      <c r="X32" s="54"/>
      <c r="Y32" s="54">
        <v>44286</v>
      </c>
      <c r="Z32" s="54">
        <v>44561</v>
      </c>
      <c r="AA32" s="14"/>
      <c r="AB32" s="16"/>
      <c r="AC32" s="54">
        <v>44561</v>
      </c>
      <c r="AD32" s="13">
        <v>5244799.5599999996</v>
      </c>
      <c r="AE32" s="59" t="s">
        <v>235</v>
      </c>
      <c r="AF32" s="54"/>
      <c r="AG32" s="78" t="s">
        <v>52</v>
      </c>
      <c r="AH32" s="54" t="s">
        <v>53</v>
      </c>
      <c r="AI32" s="55" t="s">
        <v>57</v>
      </c>
      <c r="AJ32" s="55" t="s">
        <v>55</v>
      </c>
      <c r="AK32" s="59" t="s">
        <v>51</v>
      </c>
      <c r="AL32" s="55" t="s">
        <v>57</v>
      </c>
      <c r="AM32" s="55" t="s">
        <v>55</v>
      </c>
      <c r="AN32" s="59" t="s">
        <v>51</v>
      </c>
      <c r="AO32" s="79">
        <v>275</v>
      </c>
      <c r="AP32" s="93"/>
    </row>
    <row r="33" spans="1:42" ht="12.75" hidden="1" x14ac:dyDescent="0.25">
      <c r="A33" s="53"/>
      <c r="B33" s="54"/>
      <c r="C33" s="69">
        <v>2021</v>
      </c>
      <c r="D33" s="15">
        <v>117669</v>
      </c>
      <c r="E33" s="70" t="s">
        <v>211</v>
      </c>
      <c r="F33" s="55" t="s">
        <v>245</v>
      </c>
      <c r="G33" s="56" t="s">
        <v>44</v>
      </c>
      <c r="H33" s="57" t="s">
        <v>246</v>
      </c>
      <c r="I33" s="69">
        <v>4521</v>
      </c>
      <c r="J33" s="14"/>
      <c r="K33" s="54">
        <v>44253</v>
      </c>
      <c r="L33" s="55" t="s">
        <v>94</v>
      </c>
      <c r="M33" s="62">
        <v>66527</v>
      </c>
      <c r="N33" s="70" t="s">
        <v>247</v>
      </c>
      <c r="O33" s="14">
        <v>2031374.63</v>
      </c>
      <c r="P33" s="58">
        <v>44286</v>
      </c>
      <c r="Q33" s="60">
        <v>830513863</v>
      </c>
      <c r="R33" s="70" t="s">
        <v>208</v>
      </c>
      <c r="S33" s="69">
        <v>9921</v>
      </c>
      <c r="T33" s="58">
        <v>44286</v>
      </c>
      <c r="U33" s="55"/>
      <c r="V33" s="56"/>
      <c r="W33" s="77"/>
      <c r="X33" s="54"/>
      <c r="Y33" s="54">
        <v>44286</v>
      </c>
      <c r="Z33" s="54">
        <v>44561</v>
      </c>
      <c r="AA33" s="14"/>
      <c r="AB33" s="16"/>
      <c r="AC33" s="54">
        <v>44561</v>
      </c>
      <c r="AD33" s="13">
        <v>2031374.63</v>
      </c>
      <c r="AE33" s="59" t="s">
        <v>235</v>
      </c>
      <c r="AF33" s="54"/>
      <c r="AG33" s="78" t="s">
        <v>52</v>
      </c>
      <c r="AH33" s="54" t="s">
        <v>53</v>
      </c>
      <c r="AI33" s="55" t="s">
        <v>57</v>
      </c>
      <c r="AJ33" s="55" t="s">
        <v>55</v>
      </c>
      <c r="AK33" s="59" t="s">
        <v>51</v>
      </c>
      <c r="AL33" s="55" t="s">
        <v>57</v>
      </c>
      <c r="AM33" s="55" t="s">
        <v>55</v>
      </c>
      <c r="AN33" s="59" t="s">
        <v>51</v>
      </c>
      <c r="AO33" s="79">
        <v>275</v>
      </c>
      <c r="AP33" s="93"/>
    </row>
    <row r="34" spans="1:42" ht="25.5" hidden="1" x14ac:dyDescent="0.25">
      <c r="A34" s="53"/>
      <c r="B34" s="54"/>
      <c r="C34" s="69">
        <v>2021</v>
      </c>
      <c r="D34" s="15">
        <v>117670</v>
      </c>
      <c r="E34" s="70" t="s">
        <v>211</v>
      </c>
      <c r="F34" s="55" t="s">
        <v>248</v>
      </c>
      <c r="G34" s="56" t="s">
        <v>44</v>
      </c>
      <c r="H34" s="57" t="s">
        <v>249</v>
      </c>
      <c r="I34" s="69">
        <v>4521</v>
      </c>
      <c r="J34" s="14"/>
      <c r="K34" s="54">
        <v>44253</v>
      </c>
      <c r="L34" s="55" t="s">
        <v>94</v>
      </c>
      <c r="M34" s="62">
        <v>66529</v>
      </c>
      <c r="N34" s="70" t="s">
        <v>250</v>
      </c>
      <c r="O34" s="67">
        <v>5757679.9400000004</v>
      </c>
      <c r="P34" s="58">
        <v>44286</v>
      </c>
      <c r="Q34" s="60">
        <v>830043996</v>
      </c>
      <c r="R34" s="70" t="s">
        <v>251</v>
      </c>
      <c r="S34" s="69">
        <v>10121</v>
      </c>
      <c r="T34" s="58">
        <v>44286</v>
      </c>
      <c r="U34" s="70" t="s">
        <v>49</v>
      </c>
      <c r="V34" s="56" t="s">
        <v>252</v>
      </c>
      <c r="W34" s="77">
        <v>44286</v>
      </c>
      <c r="X34" s="54">
        <v>44299</v>
      </c>
      <c r="Y34" s="54">
        <v>44299</v>
      </c>
      <c r="Z34" s="54">
        <v>44561</v>
      </c>
      <c r="AA34" s="14"/>
      <c r="AB34" s="16"/>
      <c r="AC34" s="54">
        <v>44561</v>
      </c>
      <c r="AD34" s="13">
        <v>5757679.9400000004</v>
      </c>
      <c r="AE34" s="59" t="s">
        <v>235</v>
      </c>
      <c r="AF34" s="54"/>
      <c r="AG34" s="78" t="s">
        <v>52</v>
      </c>
      <c r="AH34" s="54" t="s">
        <v>53</v>
      </c>
      <c r="AI34" s="55" t="s">
        <v>57</v>
      </c>
      <c r="AJ34" s="55" t="s">
        <v>55</v>
      </c>
      <c r="AK34" s="59" t="s">
        <v>51</v>
      </c>
      <c r="AL34" s="55" t="s">
        <v>57</v>
      </c>
      <c r="AM34" s="55" t="s">
        <v>55</v>
      </c>
      <c r="AN34" s="59" t="s">
        <v>51</v>
      </c>
      <c r="AO34" s="79">
        <v>262</v>
      </c>
      <c r="AP34" s="93"/>
    </row>
    <row r="35" spans="1:42" ht="25.5" hidden="1" x14ac:dyDescent="0.25">
      <c r="A35" s="53"/>
      <c r="B35" s="54"/>
      <c r="C35" s="69">
        <v>2021</v>
      </c>
      <c r="D35" s="15">
        <v>21</v>
      </c>
      <c r="E35" s="55" t="s">
        <v>81</v>
      </c>
      <c r="F35" s="55" t="s">
        <v>149</v>
      </c>
      <c r="G35" s="56" t="s">
        <v>44</v>
      </c>
      <c r="H35" s="57" t="s">
        <v>151</v>
      </c>
      <c r="I35" s="69">
        <v>5221</v>
      </c>
      <c r="J35" s="14">
        <v>22000000</v>
      </c>
      <c r="K35" s="54">
        <v>44284</v>
      </c>
      <c r="L35" s="55" t="s">
        <v>46</v>
      </c>
      <c r="M35" s="62">
        <v>19</v>
      </c>
      <c r="N35" s="72" t="s">
        <v>253</v>
      </c>
      <c r="O35" s="14">
        <v>21999990</v>
      </c>
      <c r="P35" s="58">
        <v>44342</v>
      </c>
      <c r="Q35" s="60">
        <v>800134187</v>
      </c>
      <c r="R35" s="72" t="s">
        <v>254</v>
      </c>
      <c r="S35" s="69">
        <v>16221</v>
      </c>
      <c r="T35" s="58">
        <v>44344</v>
      </c>
      <c r="U35" s="70" t="s">
        <v>86</v>
      </c>
      <c r="V35" s="56" t="s">
        <v>255</v>
      </c>
      <c r="W35" s="77">
        <v>44341</v>
      </c>
      <c r="X35" s="54">
        <v>44344</v>
      </c>
      <c r="Y35" s="54">
        <v>44344</v>
      </c>
      <c r="Z35" s="54">
        <v>44550</v>
      </c>
      <c r="AA35" s="14">
        <v>10403924</v>
      </c>
      <c r="AB35" s="16"/>
      <c r="AC35" s="54">
        <v>44550</v>
      </c>
      <c r="AD35" s="13">
        <v>32403914</v>
      </c>
      <c r="AE35" s="55" t="s">
        <v>88</v>
      </c>
      <c r="AF35" s="54"/>
      <c r="AG35" s="78" t="s">
        <v>52</v>
      </c>
      <c r="AH35" s="54" t="s">
        <v>53</v>
      </c>
      <c r="AI35" s="55" t="s">
        <v>57</v>
      </c>
      <c r="AJ35" s="55" t="s">
        <v>91</v>
      </c>
      <c r="AK35" s="59" t="s">
        <v>90</v>
      </c>
      <c r="AL35" s="55" t="s">
        <v>78</v>
      </c>
      <c r="AM35" s="55" t="s">
        <v>117</v>
      </c>
      <c r="AN35" s="59" t="s">
        <v>80</v>
      </c>
      <c r="AO35" s="79">
        <v>206</v>
      </c>
      <c r="AP35" s="93"/>
    </row>
    <row r="36" spans="1:42" ht="25.5" hidden="1" x14ac:dyDescent="0.25">
      <c r="A36" s="53"/>
      <c r="B36" s="54"/>
      <c r="C36" s="69">
        <v>2021</v>
      </c>
      <c r="D36" s="15">
        <v>22</v>
      </c>
      <c r="E36" s="55" t="s">
        <v>81</v>
      </c>
      <c r="F36" s="55" t="s">
        <v>256</v>
      </c>
      <c r="G36" s="56" t="s">
        <v>44</v>
      </c>
      <c r="H36" s="57" t="s">
        <v>257</v>
      </c>
      <c r="I36" s="69">
        <v>9221</v>
      </c>
      <c r="J36" s="14">
        <v>53614000</v>
      </c>
      <c r="K36" s="54">
        <v>44327</v>
      </c>
      <c r="L36" s="55" t="s">
        <v>46</v>
      </c>
      <c r="M36" s="17">
        <v>24</v>
      </c>
      <c r="N36" s="73" t="s">
        <v>258</v>
      </c>
      <c r="O36" s="14">
        <v>51469440</v>
      </c>
      <c r="P36" s="58">
        <v>44344</v>
      </c>
      <c r="Q36" s="60">
        <v>900475708</v>
      </c>
      <c r="R36" s="72" t="s">
        <v>259</v>
      </c>
      <c r="S36" s="69">
        <v>16621</v>
      </c>
      <c r="T36" s="58">
        <v>44347</v>
      </c>
      <c r="U36" s="70" t="s">
        <v>49</v>
      </c>
      <c r="V36" s="56" t="s">
        <v>260</v>
      </c>
      <c r="W36" s="77">
        <v>44347</v>
      </c>
      <c r="X36" s="54">
        <v>44348</v>
      </c>
      <c r="Y36" s="54">
        <v>44348</v>
      </c>
      <c r="Z36" s="54">
        <v>44561</v>
      </c>
      <c r="AA36" s="14">
        <v>11768160</v>
      </c>
      <c r="AB36" s="16">
        <v>151</v>
      </c>
      <c r="AC36" s="54">
        <v>44712</v>
      </c>
      <c r="AD36" s="13">
        <v>63237600</v>
      </c>
      <c r="AE36" s="55" t="s">
        <v>261</v>
      </c>
      <c r="AF36" s="54"/>
      <c r="AG36" s="78" t="s">
        <v>52</v>
      </c>
      <c r="AH36" s="54" t="s">
        <v>53</v>
      </c>
      <c r="AI36" s="55" t="s">
        <v>54</v>
      </c>
      <c r="AJ36" s="55" t="s">
        <v>91</v>
      </c>
      <c r="AK36" s="59" t="s">
        <v>56</v>
      </c>
      <c r="AL36" s="55" t="s">
        <v>57</v>
      </c>
      <c r="AM36" s="55" t="s">
        <v>79</v>
      </c>
      <c r="AN36" s="59" t="s">
        <v>59</v>
      </c>
      <c r="AO36" s="79">
        <v>213</v>
      </c>
      <c r="AP36" s="93"/>
    </row>
    <row r="37" spans="1:42" ht="25.5" hidden="1" x14ac:dyDescent="0.25">
      <c r="A37" s="53"/>
      <c r="B37" s="54"/>
      <c r="C37" s="69">
        <v>2021</v>
      </c>
      <c r="D37" s="15">
        <v>23</v>
      </c>
      <c r="E37" s="55" t="s">
        <v>81</v>
      </c>
      <c r="F37" s="55" t="s">
        <v>262</v>
      </c>
      <c r="G37" s="56" t="s">
        <v>44</v>
      </c>
      <c r="H37" s="57" t="s">
        <v>263</v>
      </c>
      <c r="I37" s="69">
        <v>6321</v>
      </c>
      <c r="J37" s="14">
        <v>9242346</v>
      </c>
      <c r="K37" s="54">
        <v>44327</v>
      </c>
      <c r="L37" s="55" t="s">
        <v>46</v>
      </c>
      <c r="M37" s="17">
        <v>23</v>
      </c>
      <c r="N37" s="73" t="s">
        <v>264</v>
      </c>
      <c r="O37" s="14">
        <v>7668000</v>
      </c>
      <c r="P37" s="58">
        <v>44342</v>
      </c>
      <c r="Q37" s="60">
        <v>901406206</v>
      </c>
      <c r="R37" s="72" t="s">
        <v>265</v>
      </c>
      <c r="S37" s="69">
        <v>16021</v>
      </c>
      <c r="T37" s="58">
        <v>44343</v>
      </c>
      <c r="U37" s="70" t="s">
        <v>49</v>
      </c>
      <c r="V37" s="56" t="s">
        <v>266</v>
      </c>
      <c r="W37" s="77">
        <v>44342</v>
      </c>
      <c r="X37" s="54">
        <v>44344</v>
      </c>
      <c r="Y37" s="54">
        <v>44344</v>
      </c>
      <c r="Z37" s="54">
        <v>44407</v>
      </c>
      <c r="AA37" s="14"/>
      <c r="AB37" s="16"/>
      <c r="AC37" s="54">
        <v>44407</v>
      </c>
      <c r="AD37" s="13">
        <v>7668000</v>
      </c>
      <c r="AE37" s="70" t="s">
        <v>267</v>
      </c>
      <c r="AF37" s="54" t="s">
        <v>174</v>
      </c>
      <c r="AG37" s="54" t="s">
        <v>125</v>
      </c>
      <c r="AH37" s="54" t="s">
        <v>126</v>
      </c>
      <c r="AI37" s="55" t="s">
        <v>54</v>
      </c>
      <c r="AJ37" s="55" t="s">
        <v>91</v>
      </c>
      <c r="AK37" s="59" t="s">
        <v>190</v>
      </c>
      <c r="AL37" s="55" t="s">
        <v>57</v>
      </c>
      <c r="AM37" s="55" t="s">
        <v>79</v>
      </c>
      <c r="AN37" s="59" t="s">
        <v>191</v>
      </c>
      <c r="AO37" s="79">
        <v>63</v>
      </c>
      <c r="AP37" s="93"/>
    </row>
    <row r="38" spans="1:42" ht="51" hidden="1" x14ac:dyDescent="0.25">
      <c r="A38" s="53"/>
      <c r="B38" s="54"/>
      <c r="C38" s="69">
        <v>2021</v>
      </c>
      <c r="D38" s="15">
        <v>24</v>
      </c>
      <c r="E38" s="55" t="s">
        <v>81</v>
      </c>
      <c r="F38" s="55" t="s">
        <v>268</v>
      </c>
      <c r="G38" s="56" t="s">
        <v>44</v>
      </c>
      <c r="H38" s="57" t="s">
        <v>269</v>
      </c>
      <c r="I38" s="69">
        <v>6421</v>
      </c>
      <c r="J38" s="14">
        <v>3972986</v>
      </c>
      <c r="K38" s="54">
        <v>44337</v>
      </c>
      <c r="L38" s="55" t="s">
        <v>46</v>
      </c>
      <c r="M38" s="17">
        <v>27</v>
      </c>
      <c r="N38" s="71" t="s">
        <v>270</v>
      </c>
      <c r="O38" s="14">
        <v>3972984</v>
      </c>
      <c r="P38" s="58">
        <v>44368</v>
      </c>
      <c r="Q38" s="60">
        <v>900908774</v>
      </c>
      <c r="R38" s="70" t="s">
        <v>271</v>
      </c>
      <c r="S38" s="69">
        <v>18821</v>
      </c>
      <c r="T38" s="58">
        <v>44369</v>
      </c>
      <c r="U38" s="70" t="s">
        <v>86</v>
      </c>
      <c r="V38" s="56" t="s">
        <v>272</v>
      </c>
      <c r="W38" s="77">
        <v>44368</v>
      </c>
      <c r="X38" s="54">
        <v>44370</v>
      </c>
      <c r="Y38" s="54">
        <v>44370</v>
      </c>
      <c r="Z38" s="54">
        <v>44426</v>
      </c>
      <c r="AA38" s="14"/>
      <c r="AB38" s="16"/>
      <c r="AC38" s="54">
        <v>44426</v>
      </c>
      <c r="AD38" s="13">
        <v>3972984</v>
      </c>
      <c r="AE38" s="59" t="s">
        <v>273</v>
      </c>
      <c r="AF38" s="54" t="s">
        <v>274</v>
      </c>
      <c r="AG38" s="54" t="s">
        <v>52</v>
      </c>
      <c r="AH38" s="54" t="s">
        <v>53</v>
      </c>
      <c r="AI38" s="55" t="s">
        <v>54</v>
      </c>
      <c r="AJ38" s="55" t="s">
        <v>91</v>
      </c>
      <c r="AK38" s="59" t="s">
        <v>275</v>
      </c>
      <c r="AL38" s="55" t="s">
        <v>57</v>
      </c>
      <c r="AM38" s="55" t="s">
        <v>117</v>
      </c>
      <c r="AN38" s="59" t="s">
        <v>88</v>
      </c>
      <c r="AO38" s="79">
        <v>56</v>
      </c>
      <c r="AP38" s="93"/>
    </row>
    <row r="39" spans="1:42" ht="38.25" hidden="1" x14ac:dyDescent="0.25">
      <c r="A39" s="53"/>
      <c r="B39" s="54"/>
      <c r="C39" s="69">
        <v>2021</v>
      </c>
      <c r="D39" s="15">
        <v>25</v>
      </c>
      <c r="E39" s="55" t="s">
        <v>81</v>
      </c>
      <c r="F39" s="55" t="s">
        <v>276</v>
      </c>
      <c r="G39" s="56" t="s">
        <v>44</v>
      </c>
      <c r="H39" s="57" t="s">
        <v>277</v>
      </c>
      <c r="I39" s="69">
        <v>6721</v>
      </c>
      <c r="J39" s="14">
        <v>3570000</v>
      </c>
      <c r="K39" s="54">
        <v>44341</v>
      </c>
      <c r="L39" s="55" t="s">
        <v>94</v>
      </c>
      <c r="M39" s="17">
        <v>26</v>
      </c>
      <c r="N39" s="71" t="s">
        <v>278</v>
      </c>
      <c r="O39" s="14">
        <v>600000</v>
      </c>
      <c r="P39" s="58">
        <v>44357</v>
      </c>
      <c r="Q39" s="60">
        <v>900204272</v>
      </c>
      <c r="R39" s="70" t="s">
        <v>279</v>
      </c>
      <c r="S39" s="69">
        <v>17221</v>
      </c>
      <c r="T39" s="58">
        <v>44362</v>
      </c>
      <c r="U39" s="70" t="s">
        <v>86</v>
      </c>
      <c r="V39" s="56" t="s">
        <v>280</v>
      </c>
      <c r="W39" s="77">
        <v>44357</v>
      </c>
      <c r="X39" s="54">
        <v>44362</v>
      </c>
      <c r="Y39" s="54">
        <v>44362</v>
      </c>
      <c r="Z39" s="54">
        <v>44392</v>
      </c>
      <c r="AA39" s="14"/>
      <c r="AB39" s="16"/>
      <c r="AC39" s="54">
        <v>44392</v>
      </c>
      <c r="AD39" s="13">
        <v>600000</v>
      </c>
      <c r="AE39" s="59" t="s">
        <v>79</v>
      </c>
      <c r="AF39" s="54" t="s">
        <v>274</v>
      </c>
      <c r="AG39" s="54" t="s">
        <v>52</v>
      </c>
      <c r="AH39" s="54" t="s">
        <v>53</v>
      </c>
      <c r="AI39" s="55" t="s">
        <v>54</v>
      </c>
      <c r="AJ39" s="55" t="s">
        <v>55</v>
      </c>
      <c r="AK39" s="59" t="s">
        <v>79</v>
      </c>
      <c r="AL39" s="55" t="s">
        <v>78</v>
      </c>
      <c r="AM39" s="55" t="s">
        <v>117</v>
      </c>
      <c r="AN39" s="59" t="s">
        <v>67</v>
      </c>
      <c r="AO39" s="79">
        <v>30</v>
      </c>
      <c r="AP39" s="93"/>
    </row>
    <row r="40" spans="1:42" ht="38.25" hidden="1" x14ac:dyDescent="0.25">
      <c r="A40" s="53"/>
      <c r="B40" s="54"/>
      <c r="C40" s="69">
        <v>2021</v>
      </c>
      <c r="D40" s="15">
        <v>26</v>
      </c>
      <c r="E40" s="55" t="s">
        <v>81</v>
      </c>
      <c r="F40" s="55" t="s">
        <v>281</v>
      </c>
      <c r="G40" s="56" t="s">
        <v>44</v>
      </c>
      <c r="H40" s="57" t="s">
        <v>282</v>
      </c>
      <c r="I40" s="69">
        <v>6821</v>
      </c>
      <c r="J40" s="14">
        <v>85463211</v>
      </c>
      <c r="K40" s="54">
        <v>44347</v>
      </c>
      <c r="L40" s="55" t="s">
        <v>46</v>
      </c>
      <c r="M40" s="17">
        <v>28</v>
      </c>
      <c r="N40" s="71" t="s">
        <v>283</v>
      </c>
      <c r="O40" s="14">
        <v>47900000</v>
      </c>
      <c r="P40" s="58">
        <v>44371</v>
      </c>
      <c r="Q40" s="60">
        <v>900616011</v>
      </c>
      <c r="R40" s="70" t="s">
        <v>284</v>
      </c>
      <c r="S40" s="69">
        <v>19221</v>
      </c>
      <c r="T40" s="58">
        <v>44372</v>
      </c>
      <c r="U40" s="55" t="s">
        <v>285</v>
      </c>
      <c r="V40" s="56" t="s">
        <v>286</v>
      </c>
      <c r="W40" s="77">
        <v>44371</v>
      </c>
      <c r="X40" s="54">
        <v>44375</v>
      </c>
      <c r="Y40" s="54">
        <v>44375</v>
      </c>
      <c r="Z40" s="54">
        <v>44498</v>
      </c>
      <c r="AA40" s="14"/>
      <c r="AB40" s="16"/>
      <c r="AC40" s="54">
        <v>44498</v>
      </c>
      <c r="AD40" s="13">
        <v>47900000</v>
      </c>
      <c r="AE40" s="56" t="s">
        <v>287</v>
      </c>
      <c r="AF40" s="54"/>
      <c r="AG40" s="54" t="s">
        <v>125</v>
      </c>
      <c r="AH40" s="54" t="s">
        <v>288</v>
      </c>
      <c r="AI40" s="55" t="s">
        <v>54</v>
      </c>
      <c r="AJ40" s="55" t="s">
        <v>55</v>
      </c>
      <c r="AK40" s="59" t="s">
        <v>289</v>
      </c>
      <c r="AL40" s="55" t="s">
        <v>57</v>
      </c>
      <c r="AM40" s="55" t="s">
        <v>91</v>
      </c>
      <c r="AN40" s="59" t="s">
        <v>290</v>
      </c>
      <c r="AO40" s="79">
        <v>123</v>
      </c>
      <c r="AP40" s="93"/>
    </row>
    <row r="41" spans="1:42" ht="25.5" hidden="1" x14ac:dyDescent="0.25">
      <c r="A41" s="53"/>
      <c r="B41" s="54"/>
      <c r="C41" s="69">
        <v>2021</v>
      </c>
      <c r="D41" s="15">
        <v>27</v>
      </c>
      <c r="E41" s="55" t="s">
        <v>81</v>
      </c>
      <c r="F41" s="55" t="s">
        <v>291</v>
      </c>
      <c r="G41" s="56" t="s">
        <v>44</v>
      </c>
      <c r="H41" s="57" t="s">
        <v>292</v>
      </c>
      <c r="I41" s="69">
        <v>6621</v>
      </c>
      <c r="J41" s="14">
        <v>48227900</v>
      </c>
      <c r="K41" s="54">
        <v>44341</v>
      </c>
      <c r="L41" s="55" t="s">
        <v>46</v>
      </c>
      <c r="M41" s="17">
        <v>25</v>
      </c>
      <c r="N41" s="71" t="s">
        <v>293</v>
      </c>
      <c r="O41" s="14">
        <v>47064576</v>
      </c>
      <c r="P41" s="58">
        <v>44351</v>
      </c>
      <c r="Q41" s="60">
        <v>900749820</v>
      </c>
      <c r="R41" s="70" t="s">
        <v>294</v>
      </c>
      <c r="S41" s="69">
        <v>16921</v>
      </c>
      <c r="T41" s="58">
        <v>44356</v>
      </c>
      <c r="U41" s="70" t="s">
        <v>49</v>
      </c>
      <c r="V41" s="56" t="s">
        <v>295</v>
      </c>
      <c r="W41" s="77">
        <v>44355</v>
      </c>
      <c r="X41" s="54">
        <v>44355</v>
      </c>
      <c r="Y41" s="54">
        <v>44356</v>
      </c>
      <c r="Z41" s="54">
        <v>44561</v>
      </c>
      <c r="AA41" s="14">
        <v>6619525</v>
      </c>
      <c r="AB41" s="16">
        <v>151</v>
      </c>
      <c r="AC41" s="54">
        <v>44712</v>
      </c>
      <c r="AD41" s="13">
        <v>53684101</v>
      </c>
      <c r="AE41" s="55" t="s">
        <v>261</v>
      </c>
      <c r="AF41" s="54"/>
      <c r="AG41" s="54" t="s">
        <v>52</v>
      </c>
      <c r="AH41" s="54" t="s">
        <v>53</v>
      </c>
      <c r="AI41" s="55" t="s">
        <v>54</v>
      </c>
      <c r="AJ41" s="55" t="s">
        <v>91</v>
      </c>
      <c r="AK41" s="59" t="s">
        <v>56</v>
      </c>
      <c r="AL41" s="55" t="s">
        <v>57</v>
      </c>
      <c r="AM41" s="55" t="s">
        <v>66</v>
      </c>
      <c r="AN41" s="59" t="s">
        <v>59</v>
      </c>
      <c r="AO41" s="79">
        <v>205</v>
      </c>
      <c r="AP41" s="93"/>
    </row>
    <row r="42" spans="1:42" ht="63.75" hidden="1" x14ac:dyDescent="0.25">
      <c r="A42" s="53"/>
      <c r="B42" s="54"/>
      <c r="C42" s="69">
        <v>2021</v>
      </c>
      <c r="D42" s="15">
        <v>28</v>
      </c>
      <c r="E42" s="55" t="s">
        <v>81</v>
      </c>
      <c r="F42" s="55" t="s">
        <v>296</v>
      </c>
      <c r="G42" s="56" t="s">
        <v>150</v>
      </c>
      <c r="H42" s="57" t="s">
        <v>297</v>
      </c>
      <c r="I42" s="69">
        <v>7021</v>
      </c>
      <c r="J42" s="14">
        <v>0</v>
      </c>
      <c r="K42" s="54">
        <v>44355</v>
      </c>
      <c r="L42" s="55" t="s">
        <v>150</v>
      </c>
      <c r="M42" s="61">
        <v>0</v>
      </c>
      <c r="N42" s="56" t="s">
        <v>150</v>
      </c>
      <c r="O42" s="64">
        <v>0</v>
      </c>
      <c r="P42" s="58"/>
      <c r="Q42" s="65"/>
      <c r="R42" s="56" t="s">
        <v>150</v>
      </c>
      <c r="S42" s="76"/>
      <c r="T42" s="58"/>
      <c r="U42" s="56" t="s">
        <v>150</v>
      </c>
      <c r="V42" s="56"/>
      <c r="W42" s="76"/>
      <c r="X42" s="58"/>
      <c r="Y42" s="54">
        <v>0</v>
      </c>
      <c r="Z42" s="54"/>
      <c r="AA42" s="64"/>
      <c r="AB42" s="16"/>
      <c r="AC42" s="54">
        <v>0</v>
      </c>
      <c r="AD42" s="13">
        <v>0</v>
      </c>
      <c r="AE42" s="55" t="s">
        <v>150</v>
      </c>
      <c r="AF42" s="54"/>
      <c r="AG42" s="54" t="s">
        <v>52</v>
      </c>
      <c r="AH42" s="54" t="s">
        <v>53</v>
      </c>
      <c r="AI42" s="55" t="s">
        <v>57</v>
      </c>
      <c r="AJ42" s="55" t="s">
        <v>55</v>
      </c>
      <c r="AK42" s="59" t="s">
        <v>80</v>
      </c>
      <c r="AL42" s="55" t="s">
        <v>78</v>
      </c>
      <c r="AM42" s="55" t="s">
        <v>66</v>
      </c>
      <c r="AN42" s="59" t="s">
        <v>298</v>
      </c>
      <c r="AO42" s="79">
        <v>0</v>
      </c>
      <c r="AP42" s="93"/>
    </row>
    <row r="43" spans="1:42" ht="25.5" hidden="1" x14ac:dyDescent="0.25">
      <c r="A43" s="53"/>
      <c r="B43" s="54"/>
      <c r="C43" s="69">
        <v>2021</v>
      </c>
      <c r="D43" s="15">
        <v>29</v>
      </c>
      <c r="E43" s="55" t="s">
        <v>42</v>
      </c>
      <c r="F43" s="55" t="s">
        <v>299</v>
      </c>
      <c r="G43" s="56" t="s">
        <v>44</v>
      </c>
      <c r="H43" s="57" t="s">
        <v>300</v>
      </c>
      <c r="I43" s="69">
        <v>7421</v>
      </c>
      <c r="J43" s="14">
        <v>10710000</v>
      </c>
      <c r="K43" s="54">
        <v>44362</v>
      </c>
      <c r="L43" s="55" t="s">
        <v>46</v>
      </c>
      <c r="M43" s="17">
        <v>30</v>
      </c>
      <c r="N43" s="71" t="s">
        <v>301</v>
      </c>
      <c r="O43" s="14">
        <v>10710000</v>
      </c>
      <c r="P43" s="58">
        <v>44376</v>
      </c>
      <c r="Q43" s="60">
        <v>800094574</v>
      </c>
      <c r="R43" s="70" t="s">
        <v>302</v>
      </c>
      <c r="S43" s="69">
        <v>19621</v>
      </c>
      <c r="T43" s="58">
        <v>44377</v>
      </c>
      <c r="U43" s="70" t="s">
        <v>49</v>
      </c>
      <c r="V43" s="56" t="s">
        <v>303</v>
      </c>
      <c r="W43" s="77">
        <v>44376</v>
      </c>
      <c r="X43" s="54">
        <v>44377</v>
      </c>
      <c r="Y43" s="54">
        <v>44377</v>
      </c>
      <c r="Z43" s="54">
        <v>44550</v>
      </c>
      <c r="AA43" s="14"/>
      <c r="AB43" s="16"/>
      <c r="AC43" s="54">
        <v>44550</v>
      </c>
      <c r="AD43" s="13">
        <v>10710000</v>
      </c>
      <c r="AE43" s="59" t="s">
        <v>304</v>
      </c>
      <c r="AF43" s="54"/>
      <c r="AG43" s="54" t="s">
        <v>125</v>
      </c>
      <c r="AH43" s="54" t="s">
        <v>126</v>
      </c>
      <c r="AI43" s="55" t="s">
        <v>54</v>
      </c>
      <c r="AJ43" s="55" t="s">
        <v>55</v>
      </c>
      <c r="AK43" s="59" t="s">
        <v>123</v>
      </c>
      <c r="AL43" s="55" t="s">
        <v>57</v>
      </c>
      <c r="AM43" s="55" t="s">
        <v>91</v>
      </c>
      <c r="AN43" s="59" t="s">
        <v>305</v>
      </c>
      <c r="AO43" s="79">
        <v>173</v>
      </c>
      <c r="AP43" s="93"/>
    </row>
    <row r="44" spans="1:42" ht="25.5" hidden="1" x14ac:dyDescent="0.25">
      <c r="A44" s="53"/>
      <c r="B44" s="54"/>
      <c r="C44" s="69">
        <v>2021</v>
      </c>
      <c r="D44" s="15">
        <v>30</v>
      </c>
      <c r="E44" s="55" t="s">
        <v>42</v>
      </c>
      <c r="F44" s="55" t="s">
        <v>306</v>
      </c>
      <c r="G44" s="56" t="s">
        <v>44</v>
      </c>
      <c r="H44" s="57" t="s">
        <v>307</v>
      </c>
      <c r="I44" s="69">
        <v>6921</v>
      </c>
      <c r="J44" s="14">
        <v>1760000</v>
      </c>
      <c r="K44" s="54">
        <v>44355</v>
      </c>
      <c r="L44" s="55" t="s">
        <v>46</v>
      </c>
      <c r="M44" s="61">
        <v>31</v>
      </c>
      <c r="N44" s="70" t="s">
        <v>308</v>
      </c>
      <c r="O44" s="14">
        <v>1760000</v>
      </c>
      <c r="P44" s="58">
        <v>44376</v>
      </c>
      <c r="Q44" s="60">
        <v>900493884</v>
      </c>
      <c r="R44" s="70" t="s">
        <v>202</v>
      </c>
      <c r="S44" s="69">
        <v>19721</v>
      </c>
      <c r="T44" s="58">
        <v>44377</v>
      </c>
      <c r="U44" s="70" t="s">
        <v>49</v>
      </c>
      <c r="V44" s="56" t="s">
        <v>309</v>
      </c>
      <c r="W44" s="77">
        <v>44377</v>
      </c>
      <c r="X44" s="54">
        <v>44378</v>
      </c>
      <c r="Y44" s="54">
        <v>44378</v>
      </c>
      <c r="Z44" s="54">
        <v>44407</v>
      </c>
      <c r="AA44" s="14"/>
      <c r="AB44" s="16"/>
      <c r="AC44" s="54">
        <v>44407</v>
      </c>
      <c r="AD44" s="13">
        <v>1760000</v>
      </c>
      <c r="AE44" s="70" t="s">
        <v>267</v>
      </c>
      <c r="AF44" s="54" t="s">
        <v>174</v>
      </c>
      <c r="AG44" s="54" t="s">
        <v>125</v>
      </c>
      <c r="AH44" s="54" t="s">
        <v>126</v>
      </c>
      <c r="AI44" s="55" t="s">
        <v>57</v>
      </c>
      <c r="AJ44" s="55" t="s">
        <v>55</v>
      </c>
      <c r="AK44" s="59" t="s">
        <v>190</v>
      </c>
      <c r="AL44" s="55" t="s">
        <v>78</v>
      </c>
      <c r="AM44" s="55" t="s">
        <v>91</v>
      </c>
      <c r="AN44" s="59" t="s">
        <v>191</v>
      </c>
      <c r="AO44" s="79">
        <v>29</v>
      </c>
      <c r="AP44" s="93"/>
    </row>
    <row r="45" spans="1:42" ht="38.25" hidden="1" x14ac:dyDescent="0.25">
      <c r="A45" s="53"/>
      <c r="B45" s="54"/>
      <c r="C45" s="69">
        <v>2021</v>
      </c>
      <c r="D45" s="15">
        <v>121348</v>
      </c>
      <c r="E45" s="70" t="s">
        <v>204</v>
      </c>
      <c r="F45" s="55" t="s">
        <v>310</v>
      </c>
      <c r="G45" s="56" t="s">
        <v>44</v>
      </c>
      <c r="H45" s="57" t="s">
        <v>311</v>
      </c>
      <c r="I45" s="69">
        <v>7221</v>
      </c>
      <c r="J45" s="14">
        <v>5912943</v>
      </c>
      <c r="K45" s="54">
        <v>44356</v>
      </c>
      <c r="L45" s="55" t="s">
        <v>46</v>
      </c>
      <c r="M45" s="62">
        <v>70585</v>
      </c>
      <c r="N45" s="70" t="s">
        <v>207</v>
      </c>
      <c r="O45" s="14">
        <v>5912943</v>
      </c>
      <c r="P45" s="58">
        <v>44357</v>
      </c>
      <c r="Q45" s="60">
        <v>830037946</v>
      </c>
      <c r="R45" s="70" t="s">
        <v>208</v>
      </c>
      <c r="S45" s="69">
        <v>17621</v>
      </c>
      <c r="T45" s="58">
        <v>44363</v>
      </c>
      <c r="U45" s="70" t="s">
        <v>209</v>
      </c>
      <c r="V45" s="56" t="s">
        <v>209</v>
      </c>
      <c r="W45" s="56"/>
      <c r="X45" s="54"/>
      <c r="Y45" s="54">
        <v>44363</v>
      </c>
      <c r="Z45" s="54">
        <v>44408</v>
      </c>
      <c r="AA45" s="14"/>
      <c r="AB45" s="16"/>
      <c r="AC45" s="54">
        <v>44408</v>
      </c>
      <c r="AD45" s="13">
        <v>5912943</v>
      </c>
      <c r="AE45" s="59" t="s">
        <v>110</v>
      </c>
      <c r="AF45" s="54" t="s">
        <v>210</v>
      </c>
      <c r="AG45" s="54" t="s">
        <v>52</v>
      </c>
      <c r="AH45" s="54" t="s">
        <v>53</v>
      </c>
      <c r="AI45" s="55" t="s">
        <v>57</v>
      </c>
      <c r="AJ45" s="55" t="s">
        <v>79</v>
      </c>
      <c r="AK45" s="59" t="s">
        <v>110</v>
      </c>
      <c r="AL45" s="55" t="s">
        <v>57</v>
      </c>
      <c r="AM45" s="55" t="s">
        <v>79</v>
      </c>
      <c r="AN45" s="59" t="s">
        <v>110</v>
      </c>
      <c r="AO45" s="79">
        <v>45</v>
      </c>
      <c r="AP45" s="93"/>
    </row>
    <row r="46" spans="1:42" ht="51" hidden="1" x14ac:dyDescent="0.25">
      <c r="A46" s="53"/>
      <c r="B46" s="54"/>
      <c r="C46" s="69">
        <v>2021</v>
      </c>
      <c r="D46" s="15">
        <v>31</v>
      </c>
      <c r="E46" s="70" t="s">
        <v>312</v>
      </c>
      <c r="F46" s="55" t="s">
        <v>313</v>
      </c>
      <c r="G46" s="56" t="s">
        <v>44</v>
      </c>
      <c r="H46" s="57" t="s">
        <v>314</v>
      </c>
      <c r="I46" s="69">
        <v>7321</v>
      </c>
      <c r="J46" s="14">
        <v>4500000</v>
      </c>
      <c r="K46" s="54">
        <v>44362</v>
      </c>
      <c r="L46" s="55" t="s">
        <v>46</v>
      </c>
      <c r="M46" s="62">
        <v>29</v>
      </c>
      <c r="N46" s="70" t="s">
        <v>315</v>
      </c>
      <c r="O46" s="14">
        <v>4500000</v>
      </c>
      <c r="P46" s="58">
        <v>44375</v>
      </c>
      <c r="Q46" s="60">
        <v>900062917</v>
      </c>
      <c r="R46" s="70" t="s">
        <v>316</v>
      </c>
      <c r="S46" s="69">
        <v>19521</v>
      </c>
      <c r="T46" s="58">
        <v>44376</v>
      </c>
      <c r="U46" s="55" t="s">
        <v>209</v>
      </c>
      <c r="V46" s="56"/>
      <c r="W46" s="77"/>
      <c r="X46" s="54"/>
      <c r="Y46" s="54">
        <v>44376</v>
      </c>
      <c r="Z46" s="54">
        <v>44548</v>
      </c>
      <c r="AA46" s="14"/>
      <c r="AB46" s="16"/>
      <c r="AC46" s="54">
        <v>44548</v>
      </c>
      <c r="AD46" s="13">
        <v>4500000</v>
      </c>
      <c r="AE46" s="59" t="s">
        <v>317</v>
      </c>
      <c r="AF46" s="54"/>
      <c r="AG46" s="54" t="s">
        <v>52</v>
      </c>
      <c r="AH46" s="54" t="s">
        <v>53</v>
      </c>
      <c r="AI46" s="55" t="s">
        <v>57</v>
      </c>
      <c r="AJ46" s="55" t="s">
        <v>91</v>
      </c>
      <c r="AK46" s="59" t="s">
        <v>317</v>
      </c>
      <c r="AL46" s="55" t="s">
        <v>78</v>
      </c>
      <c r="AM46" s="55" t="s">
        <v>55</v>
      </c>
      <c r="AN46" s="59" t="s">
        <v>298</v>
      </c>
      <c r="AO46" s="79">
        <v>172</v>
      </c>
      <c r="AP46" s="93"/>
    </row>
    <row r="47" spans="1:42" ht="51" hidden="1" x14ac:dyDescent="0.25">
      <c r="A47" s="53"/>
      <c r="B47" s="54"/>
      <c r="C47" s="69">
        <v>2021</v>
      </c>
      <c r="D47" s="15">
        <v>32</v>
      </c>
      <c r="E47" s="55" t="s">
        <v>81</v>
      </c>
      <c r="F47" s="55" t="s">
        <v>318</v>
      </c>
      <c r="G47" s="56" t="s">
        <v>44</v>
      </c>
      <c r="H47" s="57" t="s">
        <v>319</v>
      </c>
      <c r="I47" s="69">
        <v>7521</v>
      </c>
      <c r="J47" s="14">
        <v>18394868</v>
      </c>
      <c r="K47" s="54">
        <v>44368</v>
      </c>
      <c r="L47" s="55" t="s">
        <v>46</v>
      </c>
      <c r="M47" s="62">
        <v>33</v>
      </c>
      <c r="N47" s="70" t="s">
        <v>320</v>
      </c>
      <c r="O47" s="14">
        <v>15038897</v>
      </c>
      <c r="P47" s="58">
        <v>44392</v>
      </c>
      <c r="Q47" s="60">
        <v>830107783</v>
      </c>
      <c r="R47" s="70" t="s">
        <v>321</v>
      </c>
      <c r="S47" s="69">
        <v>20221</v>
      </c>
      <c r="T47" s="58">
        <v>44393</v>
      </c>
      <c r="U47" s="70" t="s">
        <v>86</v>
      </c>
      <c r="V47" s="56" t="s">
        <v>322</v>
      </c>
      <c r="W47" s="77">
        <v>44392</v>
      </c>
      <c r="X47" s="54">
        <v>44392</v>
      </c>
      <c r="Y47" s="54">
        <v>44393</v>
      </c>
      <c r="Z47" s="54">
        <v>44561</v>
      </c>
      <c r="AA47" s="14">
        <v>7519448</v>
      </c>
      <c r="AB47" s="16">
        <v>90</v>
      </c>
      <c r="AC47" s="54">
        <v>44651</v>
      </c>
      <c r="AD47" s="13">
        <v>22558345</v>
      </c>
      <c r="AE47" s="59" t="s">
        <v>80</v>
      </c>
      <c r="AF47" s="54"/>
      <c r="AG47" s="54" t="s">
        <v>52</v>
      </c>
      <c r="AH47" s="54" t="s">
        <v>53</v>
      </c>
      <c r="AI47" s="55" t="s">
        <v>57</v>
      </c>
      <c r="AJ47" s="55" t="s">
        <v>79</v>
      </c>
      <c r="AK47" s="59" t="s">
        <v>80</v>
      </c>
      <c r="AL47" s="55" t="s">
        <v>78</v>
      </c>
      <c r="AM47" s="55" t="s">
        <v>55</v>
      </c>
      <c r="AN47" s="59" t="s">
        <v>75</v>
      </c>
      <c r="AO47" s="79">
        <v>168</v>
      </c>
      <c r="AP47" s="93"/>
    </row>
    <row r="48" spans="1:42" ht="25.5" hidden="1" x14ac:dyDescent="0.25">
      <c r="A48" s="53"/>
      <c r="B48" s="54"/>
      <c r="C48" s="69">
        <v>2021</v>
      </c>
      <c r="D48" s="15">
        <v>33</v>
      </c>
      <c r="E48" s="55" t="s">
        <v>81</v>
      </c>
      <c r="F48" s="55" t="s">
        <v>323</v>
      </c>
      <c r="G48" s="56" t="s">
        <v>44</v>
      </c>
      <c r="H48" s="57" t="s">
        <v>324</v>
      </c>
      <c r="I48" s="69">
        <v>7621</v>
      </c>
      <c r="J48" s="14">
        <v>13000000</v>
      </c>
      <c r="K48" s="54">
        <v>44371</v>
      </c>
      <c r="L48" s="55" t="s">
        <v>46</v>
      </c>
      <c r="M48" s="62">
        <v>32</v>
      </c>
      <c r="N48" s="70" t="s">
        <v>325</v>
      </c>
      <c r="O48" s="14">
        <v>9405971</v>
      </c>
      <c r="P48" s="58">
        <v>44392</v>
      </c>
      <c r="Q48" s="60">
        <v>900556510</v>
      </c>
      <c r="R48" s="70" t="s">
        <v>326</v>
      </c>
      <c r="S48" s="69">
        <v>20421</v>
      </c>
      <c r="T48" s="58">
        <v>44393</v>
      </c>
      <c r="U48" s="70" t="s">
        <v>49</v>
      </c>
      <c r="V48" s="56" t="s">
        <v>327</v>
      </c>
      <c r="W48" s="77">
        <v>44391</v>
      </c>
      <c r="X48" s="54">
        <v>44396</v>
      </c>
      <c r="Y48" s="54">
        <v>44396</v>
      </c>
      <c r="Z48" s="54">
        <v>44548</v>
      </c>
      <c r="AA48" s="14"/>
      <c r="AB48" s="16"/>
      <c r="AC48" s="54">
        <v>44548</v>
      </c>
      <c r="AD48" s="13">
        <v>9405971</v>
      </c>
      <c r="AE48" s="59" t="s">
        <v>103</v>
      </c>
      <c r="AF48" s="54"/>
      <c r="AG48" s="54" t="s">
        <v>52</v>
      </c>
      <c r="AH48" s="54" t="s">
        <v>53</v>
      </c>
      <c r="AI48" s="55" t="s">
        <v>57</v>
      </c>
      <c r="AJ48" s="55" t="s">
        <v>55</v>
      </c>
      <c r="AK48" s="59" t="s">
        <v>298</v>
      </c>
      <c r="AL48" s="55" t="s">
        <v>78</v>
      </c>
      <c r="AM48" s="55" t="s">
        <v>117</v>
      </c>
      <c r="AN48" s="59" t="s">
        <v>59</v>
      </c>
      <c r="AO48" s="79">
        <v>152</v>
      </c>
      <c r="AP48" s="93"/>
    </row>
    <row r="49" spans="1:42" ht="25.5" hidden="1" x14ac:dyDescent="0.25">
      <c r="A49" s="53"/>
      <c r="B49" s="54"/>
      <c r="C49" s="69">
        <v>2021</v>
      </c>
      <c r="D49" s="15">
        <v>34</v>
      </c>
      <c r="E49" s="55" t="s">
        <v>81</v>
      </c>
      <c r="F49" s="55" t="s">
        <v>328</v>
      </c>
      <c r="G49" s="56" t="s">
        <v>44</v>
      </c>
      <c r="H49" s="57" t="s">
        <v>329</v>
      </c>
      <c r="I49" s="69">
        <v>7821</v>
      </c>
      <c r="J49" s="14">
        <v>2500000</v>
      </c>
      <c r="K49" s="54">
        <v>44378</v>
      </c>
      <c r="L49" s="55" t="s">
        <v>46</v>
      </c>
      <c r="M49" s="62">
        <v>34</v>
      </c>
      <c r="N49" s="70" t="s">
        <v>330</v>
      </c>
      <c r="O49" s="14">
        <v>2209170</v>
      </c>
      <c r="P49" s="58">
        <v>44392</v>
      </c>
      <c r="Q49" s="60">
        <v>900590590</v>
      </c>
      <c r="R49" s="70" t="s">
        <v>331</v>
      </c>
      <c r="S49" s="69">
        <v>20321</v>
      </c>
      <c r="T49" s="58">
        <v>44396</v>
      </c>
      <c r="U49" s="70" t="s">
        <v>86</v>
      </c>
      <c r="V49" s="56" t="s">
        <v>332</v>
      </c>
      <c r="W49" s="77">
        <v>44396</v>
      </c>
      <c r="X49" s="54">
        <v>44398</v>
      </c>
      <c r="Y49" s="54">
        <v>44398</v>
      </c>
      <c r="Z49" s="54">
        <v>44428</v>
      </c>
      <c r="AA49" s="14"/>
      <c r="AB49" s="16"/>
      <c r="AC49" s="54">
        <v>44428</v>
      </c>
      <c r="AD49" s="13">
        <v>2209170</v>
      </c>
      <c r="AE49" s="59" t="s">
        <v>333</v>
      </c>
      <c r="AF49" s="54" t="s">
        <v>135</v>
      </c>
      <c r="AG49" s="54" t="s">
        <v>125</v>
      </c>
      <c r="AH49" s="54" t="s">
        <v>126</v>
      </c>
      <c r="AI49" s="55" t="s">
        <v>57</v>
      </c>
      <c r="AJ49" s="55" t="s">
        <v>55</v>
      </c>
      <c r="AK49" s="59" t="s">
        <v>304</v>
      </c>
      <c r="AL49" s="55" t="s">
        <v>78</v>
      </c>
      <c r="AM49" s="55" t="s">
        <v>66</v>
      </c>
      <c r="AN49" s="59" t="s">
        <v>334</v>
      </c>
      <c r="AO49" s="79">
        <v>30</v>
      </c>
      <c r="AP49" s="93"/>
    </row>
    <row r="50" spans="1:42" ht="38.25" hidden="1" x14ac:dyDescent="0.25">
      <c r="A50" s="53"/>
      <c r="B50" s="54"/>
      <c r="C50" s="69">
        <v>2021</v>
      </c>
      <c r="D50" s="15">
        <v>35</v>
      </c>
      <c r="E50" s="55" t="s">
        <v>81</v>
      </c>
      <c r="F50" s="55" t="s">
        <v>335</v>
      </c>
      <c r="G50" s="56" t="s">
        <v>150</v>
      </c>
      <c r="H50" s="57" t="s">
        <v>336</v>
      </c>
      <c r="I50" s="69">
        <v>7921</v>
      </c>
      <c r="J50" s="14">
        <v>11021280</v>
      </c>
      <c r="K50" s="54">
        <v>44372</v>
      </c>
      <c r="L50" s="55" t="s">
        <v>46</v>
      </c>
      <c r="M50" s="62">
        <v>0</v>
      </c>
      <c r="N50" s="56" t="s">
        <v>150</v>
      </c>
      <c r="O50" s="64">
        <v>0</v>
      </c>
      <c r="P50" s="58"/>
      <c r="Q50" s="65"/>
      <c r="R50" s="56" t="s">
        <v>150</v>
      </c>
      <c r="S50" s="76"/>
      <c r="T50" s="58"/>
      <c r="U50" s="56" t="s">
        <v>150</v>
      </c>
      <c r="V50" s="56"/>
      <c r="W50" s="76"/>
      <c r="X50" s="58"/>
      <c r="Y50" s="54">
        <v>0</v>
      </c>
      <c r="Z50" s="54"/>
      <c r="AA50" s="64"/>
      <c r="AB50" s="16"/>
      <c r="AC50" s="54">
        <v>0</v>
      </c>
      <c r="AD50" s="13">
        <v>0</v>
      </c>
      <c r="AE50" s="55" t="s">
        <v>150</v>
      </c>
      <c r="AF50" s="54"/>
      <c r="AG50" s="54" t="s">
        <v>52</v>
      </c>
      <c r="AH50" s="54" t="s">
        <v>89</v>
      </c>
      <c r="AI50" s="55" t="s">
        <v>57</v>
      </c>
      <c r="AJ50" s="55" t="s">
        <v>79</v>
      </c>
      <c r="AK50" s="59" t="s">
        <v>173</v>
      </c>
      <c r="AL50" s="55" t="s">
        <v>78</v>
      </c>
      <c r="AM50" s="55" t="s">
        <v>117</v>
      </c>
      <c r="AN50" s="59" t="s">
        <v>337</v>
      </c>
      <c r="AO50" s="79">
        <v>0</v>
      </c>
      <c r="AP50" s="93"/>
    </row>
    <row r="51" spans="1:42" ht="38.25" hidden="1" x14ac:dyDescent="0.25">
      <c r="A51" s="53"/>
      <c r="B51" s="54"/>
      <c r="C51" s="69">
        <v>2021</v>
      </c>
      <c r="D51" s="15">
        <v>36</v>
      </c>
      <c r="E51" s="55" t="s">
        <v>81</v>
      </c>
      <c r="F51" s="55" t="s">
        <v>338</v>
      </c>
      <c r="G51" s="56" t="s">
        <v>44</v>
      </c>
      <c r="H51" s="57" t="s">
        <v>339</v>
      </c>
      <c r="I51" s="69">
        <v>8021</v>
      </c>
      <c r="J51" s="14">
        <v>13800000</v>
      </c>
      <c r="K51" s="54">
        <v>44406</v>
      </c>
      <c r="L51" s="55" t="s">
        <v>46</v>
      </c>
      <c r="M51" s="62">
        <v>36</v>
      </c>
      <c r="N51" s="70" t="s">
        <v>340</v>
      </c>
      <c r="O51" s="14">
        <v>7122291</v>
      </c>
      <c r="P51" s="58">
        <v>44428</v>
      </c>
      <c r="Q51" s="60">
        <v>900935752</v>
      </c>
      <c r="R51" s="70" t="s">
        <v>341</v>
      </c>
      <c r="S51" s="69">
        <v>23921</v>
      </c>
      <c r="T51" s="58">
        <v>44438</v>
      </c>
      <c r="U51" s="70" t="s">
        <v>49</v>
      </c>
      <c r="V51" s="56" t="s">
        <v>342</v>
      </c>
      <c r="W51" s="77">
        <v>44433</v>
      </c>
      <c r="X51" s="54">
        <v>44440</v>
      </c>
      <c r="Y51" s="54">
        <v>44440</v>
      </c>
      <c r="Z51" s="54">
        <v>44561</v>
      </c>
      <c r="AA51" s="14">
        <v>3353686</v>
      </c>
      <c r="AB51" s="16"/>
      <c r="AC51" s="54">
        <v>44561</v>
      </c>
      <c r="AD51" s="13">
        <v>10475977</v>
      </c>
      <c r="AE51" s="59" t="s">
        <v>273</v>
      </c>
      <c r="AF51" s="54"/>
      <c r="AG51" s="54" t="s">
        <v>52</v>
      </c>
      <c r="AH51" s="54" t="s">
        <v>89</v>
      </c>
      <c r="AI51" s="55" t="s">
        <v>57</v>
      </c>
      <c r="AJ51" s="55" t="s">
        <v>55</v>
      </c>
      <c r="AK51" s="59" t="s">
        <v>275</v>
      </c>
      <c r="AL51" s="55" t="s">
        <v>78</v>
      </c>
      <c r="AM51" s="55" t="s">
        <v>58</v>
      </c>
      <c r="AN51" s="59" t="s">
        <v>99</v>
      </c>
      <c r="AO51" s="79">
        <v>121</v>
      </c>
      <c r="AP51" s="93"/>
    </row>
    <row r="52" spans="1:42" ht="38.25" hidden="1" x14ac:dyDescent="0.25">
      <c r="A52" s="53"/>
      <c r="B52" s="54"/>
      <c r="C52" s="69">
        <v>2021</v>
      </c>
      <c r="D52" s="15">
        <v>37</v>
      </c>
      <c r="E52" s="55" t="s">
        <v>81</v>
      </c>
      <c r="F52" s="55" t="s">
        <v>343</v>
      </c>
      <c r="G52" s="56" t="s">
        <v>44</v>
      </c>
      <c r="H52" s="68" t="s">
        <v>344</v>
      </c>
      <c r="I52" s="69">
        <v>8121</v>
      </c>
      <c r="J52" s="14">
        <v>52800000</v>
      </c>
      <c r="K52" s="54">
        <v>44405</v>
      </c>
      <c r="L52" s="55" t="s">
        <v>46</v>
      </c>
      <c r="M52" s="62">
        <v>35</v>
      </c>
      <c r="N52" s="70" t="s">
        <v>345</v>
      </c>
      <c r="O52" s="14">
        <v>45500000</v>
      </c>
      <c r="P52" s="58">
        <v>44420</v>
      </c>
      <c r="Q52" s="60">
        <v>800116217</v>
      </c>
      <c r="R52" s="70" t="s">
        <v>346</v>
      </c>
      <c r="S52" s="69">
        <v>8121</v>
      </c>
      <c r="T52" s="58">
        <v>44406</v>
      </c>
      <c r="U52" s="70" t="s">
        <v>86</v>
      </c>
      <c r="V52" s="56" t="s">
        <v>347</v>
      </c>
      <c r="W52" s="58">
        <v>44421</v>
      </c>
      <c r="X52" s="54">
        <v>44425</v>
      </c>
      <c r="Y52" s="54">
        <v>44425</v>
      </c>
      <c r="Z52" s="54">
        <v>44461</v>
      </c>
      <c r="AA52" s="14"/>
      <c r="AB52" s="16"/>
      <c r="AC52" s="54">
        <v>44461</v>
      </c>
      <c r="AD52" s="13">
        <v>45500000</v>
      </c>
      <c r="AE52" s="59" t="s">
        <v>289</v>
      </c>
      <c r="AF52" s="54"/>
      <c r="AG52" s="54" t="s">
        <v>348</v>
      </c>
      <c r="AH52" s="54" t="s">
        <v>126</v>
      </c>
      <c r="AI52" s="55" t="s">
        <v>57</v>
      </c>
      <c r="AJ52" s="55" t="s">
        <v>55</v>
      </c>
      <c r="AK52" s="59" t="s">
        <v>290</v>
      </c>
      <c r="AL52" s="55" t="s">
        <v>78</v>
      </c>
      <c r="AM52" s="55" t="s">
        <v>349</v>
      </c>
      <c r="AN52" s="59" t="s">
        <v>350</v>
      </c>
      <c r="AO52" s="79">
        <v>36</v>
      </c>
      <c r="AP52" s="93"/>
    </row>
    <row r="53" spans="1:42" ht="63.75" hidden="1" x14ac:dyDescent="0.25">
      <c r="A53" s="53"/>
      <c r="B53" s="54"/>
      <c r="C53" s="69">
        <v>2021</v>
      </c>
      <c r="D53" s="15">
        <v>38</v>
      </c>
      <c r="E53" s="55" t="s">
        <v>81</v>
      </c>
      <c r="F53" s="55" t="s">
        <v>296</v>
      </c>
      <c r="G53" s="56" t="s">
        <v>44</v>
      </c>
      <c r="H53" s="57" t="s">
        <v>297</v>
      </c>
      <c r="I53" s="69">
        <v>7021</v>
      </c>
      <c r="J53" s="14">
        <v>65135544</v>
      </c>
      <c r="K53" s="54">
        <v>44355</v>
      </c>
      <c r="L53" s="55" t="s">
        <v>46</v>
      </c>
      <c r="M53" s="62">
        <v>37</v>
      </c>
      <c r="N53" s="70" t="s">
        <v>351</v>
      </c>
      <c r="O53" s="14">
        <v>38400000</v>
      </c>
      <c r="P53" s="58">
        <v>44435</v>
      </c>
      <c r="Q53" s="60">
        <v>901147649</v>
      </c>
      <c r="R53" s="70" t="s">
        <v>352</v>
      </c>
      <c r="S53" s="69">
        <v>24221</v>
      </c>
      <c r="T53" s="58">
        <v>44438</v>
      </c>
      <c r="U53" s="70" t="s">
        <v>86</v>
      </c>
      <c r="V53" s="56" t="s">
        <v>353</v>
      </c>
      <c r="W53" s="77">
        <v>44434</v>
      </c>
      <c r="X53" s="54">
        <v>44440</v>
      </c>
      <c r="Y53" s="54">
        <v>44440</v>
      </c>
      <c r="Z53" s="54">
        <v>44561</v>
      </c>
      <c r="AA53" s="14">
        <v>19200000</v>
      </c>
      <c r="AB53" s="16">
        <v>90</v>
      </c>
      <c r="AC53" s="54">
        <v>44651</v>
      </c>
      <c r="AD53" s="13">
        <v>57600000</v>
      </c>
      <c r="AE53" s="59" t="s">
        <v>80</v>
      </c>
      <c r="AF53" s="54"/>
      <c r="AG53" s="54" t="s">
        <v>52</v>
      </c>
      <c r="AH53" s="54" t="s">
        <v>53</v>
      </c>
      <c r="AI53" s="55" t="s">
        <v>57</v>
      </c>
      <c r="AJ53" s="55" t="s">
        <v>55</v>
      </c>
      <c r="AK53" s="59" t="s">
        <v>80</v>
      </c>
      <c r="AL53" s="55" t="s">
        <v>78</v>
      </c>
      <c r="AM53" s="55" t="s">
        <v>66</v>
      </c>
      <c r="AN53" s="59" t="s">
        <v>298</v>
      </c>
      <c r="AO53" s="79">
        <v>121</v>
      </c>
      <c r="AP53" s="93"/>
    </row>
    <row r="54" spans="1:42" ht="25.5" hidden="1" x14ac:dyDescent="0.25">
      <c r="A54" s="53"/>
      <c r="B54" s="54"/>
      <c r="C54" s="69">
        <v>2021</v>
      </c>
      <c r="D54" s="15">
        <v>129335</v>
      </c>
      <c r="E54" s="70" t="s">
        <v>204</v>
      </c>
      <c r="F54" s="55" t="s">
        <v>354</v>
      </c>
      <c r="G54" s="56" t="s">
        <v>44</v>
      </c>
      <c r="H54" s="57" t="s">
        <v>355</v>
      </c>
      <c r="I54" s="69">
        <v>8221</v>
      </c>
      <c r="J54" s="14">
        <v>17093897</v>
      </c>
      <c r="K54" s="54">
        <v>44412</v>
      </c>
      <c r="L54" s="55" t="s">
        <v>94</v>
      </c>
      <c r="M54" s="17">
        <v>73921</v>
      </c>
      <c r="N54" s="71" t="s">
        <v>356</v>
      </c>
      <c r="O54" s="14">
        <v>17093897</v>
      </c>
      <c r="P54" s="58">
        <v>44414</v>
      </c>
      <c r="Q54" s="60">
        <v>800237412</v>
      </c>
      <c r="R54" s="70" t="s">
        <v>357</v>
      </c>
      <c r="S54" s="69">
        <v>22121</v>
      </c>
      <c r="T54" s="58">
        <v>44414</v>
      </c>
      <c r="U54" s="55"/>
      <c r="V54" s="56"/>
      <c r="W54" s="77"/>
      <c r="X54" s="54"/>
      <c r="Y54" s="54">
        <v>44414</v>
      </c>
      <c r="Z54" s="54">
        <v>44439</v>
      </c>
      <c r="AA54" s="14"/>
      <c r="AB54" s="16"/>
      <c r="AC54" s="54">
        <v>44439</v>
      </c>
      <c r="AD54" s="13">
        <v>17093897</v>
      </c>
      <c r="AE54" s="59" t="s">
        <v>358</v>
      </c>
      <c r="AF54" s="54" t="s">
        <v>210</v>
      </c>
      <c r="AG54" s="54" t="s">
        <v>125</v>
      </c>
      <c r="AH54" s="54" t="s">
        <v>126</v>
      </c>
      <c r="AI54" s="55" t="s">
        <v>54</v>
      </c>
      <c r="AJ54" s="55" t="s">
        <v>55</v>
      </c>
      <c r="AK54" s="59" t="s">
        <v>163</v>
      </c>
      <c r="AL54" s="55" t="s">
        <v>78</v>
      </c>
      <c r="AM54" s="55" t="s">
        <v>55</v>
      </c>
      <c r="AN54" s="59" t="s">
        <v>163</v>
      </c>
      <c r="AO54" s="79">
        <v>25</v>
      </c>
      <c r="AP54" s="93"/>
    </row>
    <row r="55" spans="1:42" ht="25.5" hidden="1" x14ac:dyDescent="0.25">
      <c r="A55" s="53"/>
      <c r="B55" s="54"/>
      <c r="C55" s="69">
        <v>2021</v>
      </c>
      <c r="D55" s="15">
        <v>39</v>
      </c>
      <c r="E55" s="70" t="s">
        <v>68</v>
      </c>
      <c r="F55" s="55" t="s">
        <v>359</v>
      </c>
      <c r="G55" s="56" t="s">
        <v>150</v>
      </c>
      <c r="H55" s="57" t="s">
        <v>360</v>
      </c>
      <c r="I55" s="69">
        <v>8321</v>
      </c>
      <c r="J55" s="14">
        <v>250000000</v>
      </c>
      <c r="K55" s="54">
        <v>44425</v>
      </c>
      <c r="L55" s="55" t="s">
        <v>46</v>
      </c>
      <c r="M55" s="17">
        <v>0</v>
      </c>
      <c r="N55" s="74" t="s">
        <v>150</v>
      </c>
      <c r="O55" s="64">
        <v>0</v>
      </c>
      <c r="P55" s="58"/>
      <c r="Q55" s="65"/>
      <c r="R55" s="56" t="s">
        <v>150</v>
      </c>
      <c r="S55" s="76"/>
      <c r="T55" s="58"/>
      <c r="U55" s="56" t="s">
        <v>150</v>
      </c>
      <c r="V55" s="56"/>
      <c r="W55" s="76"/>
      <c r="X55" s="58"/>
      <c r="Y55" s="54">
        <v>0</v>
      </c>
      <c r="Z55" s="54"/>
      <c r="AA55" s="64"/>
      <c r="AB55" s="16"/>
      <c r="AC55" s="54">
        <v>0</v>
      </c>
      <c r="AD55" s="13">
        <v>0</v>
      </c>
      <c r="AE55" s="55" t="s">
        <v>150</v>
      </c>
      <c r="AF55" s="54"/>
      <c r="AG55" s="54" t="s">
        <v>52</v>
      </c>
      <c r="AH55" s="54" t="s">
        <v>89</v>
      </c>
      <c r="AI55" s="55" t="s">
        <v>54</v>
      </c>
      <c r="AJ55" s="55" t="s">
        <v>55</v>
      </c>
      <c r="AK55" s="59" t="s">
        <v>80</v>
      </c>
      <c r="AL55" s="55" t="s">
        <v>57</v>
      </c>
      <c r="AM55" s="55" t="s">
        <v>58</v>
      </c>
      <c r="AN55" s="59" t="s">
        <v>75</v>
      </c>
      <c r="AO55" s="79">
        <v>0</v>
      </c>
      <c r="AP55" s="93"/>
    </row>
    <row r="56" spans="1:42" ht="25.5" hidden="1" x14ac:dyDescent="0.25">
      <c r="A56" s="53"/>
      <c r="B56" s="54"/>
      <c r="C56" s="69">
        <v>2021</v>
      </c>
      <c r="D56" s="15">
        <v>40</v>
      </c>
      <c r="E56" s="55" t="s">
        <v>81</v>
      </c>
      <c r="F56" s="55" t="s">
        <v>361</v>
      </c>
      <c r="G56" s="56" t="s">
        <v>44</v>
      </c>
      <c r="H56" s="57" t="s">
        <v>362</v>
      </c>
      <c r="I56" s="69">
        <v>8421</v>
      </c>
      <c r="J56" s="14">
        <v>8533100</v>
      </c>
      <c r="K56" s="54">
        <v>44427</v>
      </c>
      <c r="L56" s="55" t="s">
        <v>46</v>
      </c>
      <c r="M56" s="17">
        <v>39</v>
      </c>
      <c r="N56" s="71" t="s">
        <v>363</v>
      </c>
      <c r="O56" s="14">
        <v>5819500</v>
      </c>
      <c r="P56" s="58">
        <v>44440</v>
      </c>
      <c r="Q56" s="60">
        <v>900938870</v>
      </c>
      <c r="R56" s="70" t="s">
        <v>364</v>
      </c>
      <c r="S56" s="69">
        <v>24321</v>
      </c>
      <c r="T56" s="58">
        <v>44441</v>
      </c>
      <c r="U56" s="70" t="s">
        <v>86</v>
      </c>
      <c r="V56" s="56" t="s">
        <v>365</v>
      </c>
      <c r="W56" s="77">
        <v>44446</v>
      </c>
      <c r="X56" s="54">
        <v>44449</v>
      </c>
      <c r="Y56" s="54">
        <v>44449</v>
      </c>
      <c r="Z56" s="54">
        <v>44530</v>
      </c>
      <c r="AA56" s="14">
        <v>2500000</v>
      </c>
      <c r="AB56" s="16"/>
      <c r="AC56" s="54">
        <v>44530</v>
      </c>
      <c r="AD56" s="13">
        <v>8319500</v>
      </c>
      <c r="AE56" s="59" t="s">
        <v>366</v>
      </c>
      <c r="AF56" s="54"/>
      <c r="AG56" s="54" t="s">
        <v>52</v>
      </c>
      <c r="AH56" s="54" t="s">
        <v>53</v>
      </c>
      <c r="AI56" s="55" t="s">
        <v>54</v>
      </c>
      <c r="AJ56" s="55" t="s">
        <v>55</v>
      </c>
      <c r="AK56" s="59" t="s">
        <v>366</v>
      </c>
      <c r="AL56" s="55" t="s">
        <v>57</v>
      </c>
      <c r="AM56" s="55" t="s">
        <v>349</v>
      </c>
      <c r="AN56" s="59" t="s">
        <v>298</v>
      </c>
      <c r="AO56" s="79">
        <v>81</v>
      </c>
      <c r="AP56" s="93"/>
    </row>
    <row r="57" spans="1:42" ht="25.5" hidden="1" x14ac:dyDescent="0.25">
      <c r="A57" s="53"/>
      <c r="B57" s="54"/>
      <c r="C57" s="69">
        <v>2021</v>
      </c>
      <c r="D57" s="15">
        <v>41</v>
      </c>
      <c r="E57" s="70" t="s">
        <v>42</v>
      </c>
      <c r="F57" s="55" t="s">
        <v>367</v>
      </c>
      <c r="G57" s="56" t="s">
        <v>44</v>
      </c>
      <c r="H57" s="57" t="s">
        <v>368</v>
      </c>
      <c r="I57" s="69">
        <v>8521</v>
      </c>
      <c r="J57" s="14">
        <v>7254240</v>
      </c>
      <c r="K57" s="66">
        <v>44433</v>
      </c>
      <c r="L57" s="55" t="s">
        <v>46</v>
      </c>
      <c r="M57" s="61">
        <v>40</v>
      </c>
      <c r="N57" s="70" t="s">
        <v>369</v>
      </c>
      <c r="O57" s="14">
        <v>7254240</v>
      </c>
      <c r="P57" s="58">
        <v>44449</v>
      </c>
      <c r="Q57" s="60">
        <v>900159576</v>
      </c>
      <c r="R57" s="70" t="s">
        <v>370</v>
      </c>
      <c r="S57" s="69">
        <v>25321</v>
      </c>
      <c r="T57" s="58">
        <v>44461</v>
      </c>
      <c r="U57" s="70" t="s">
        <v>49</v>
      </c>
      <c r="V57" s="56" t="s">
        <v>371</v>
      </c>
      <c r="W57" s="77">
        <v>44454</v>
      </c>
      <c r="X57" s="54">
        <v>44456</v>
      </c>
      <c r="Y57" s="54">
        <v>44461</v>
      </c>
      <c r="Z57" s="54">
        <v>44541</v>
      </c>
      <c r="AA57" s="14"/>
      <c r="AB57" s="16"/>
      <c r="AC57" s="54">
        <v>44541</v>
      </c>
      <c r="AD57" s="13">
        <v>7254240</v>
      </c>
      <c r="AE57" s="59" t="s">
        <v>110</v>
      </c>
      <c r="AF57" s="54"/>
      <c r="AG57" s="54" t="s">
        <v>52</v>
      </c>
      <c r="AH57" s="54" t="s">
        <v>53</v>
      </c>
      <c r="AI57" s="55" t="s">
        <v>57</v>
      </c>
      <c r="AJ57" s="55" t="s">
        <v>55</v>
      </c>
      <c r="AK57" s="59" t="s">
        <v>110</v>
      </c>
      <c r="AL57" s="55" t="s">
        <v>78</v>
      </c>
      <c r="AM57" s="55" t="s">
        <v>91</v>
      </c>
      <c r="AN57" s="59" t="s">
        <v>88</v>
      </c>
      <c r="AO57" s="79">
        <v>80</v>
      </c>
      <c r="AP57" s="93"/>
    </row>
    <row r="58" spans="1:42" ht="25.5" hidden="1" x14ac:dyDescent="0.25">
      <c r="A58" s="53"/>
      <c r="B58" s="54"/>
      <c r="C58" s="69">
        <v>2021</v>
      </c>
      <c r="D58" s="15">
        <v>42</v>
      </c>
      <c r="E58" s="70" t="s">
        <v>42</v>
      </c>
      <c r="F58" s="55" t="s">
        <v>372</v>
      </c>
      <c r="G58" s="56" t="s">
        <v>44</v>
      </c>
      <c r="H58" s="57" t="s">
        <v>373</v>
      </c>
      <c r="I58" s="69">
        <v>8621</v>
      </c>
      <c r="J58" s="14">
        <v>850000</v>
      </c>
      <c r="K58" s="54">
        <v>44433</v>
      </c>
      <c r="L58" s="55" t="s">
        <v>46</v>
      </c>
      <c r="M58" s="17">
        <v>38</v>
      </c>
      <c r="N58" s="71" t="s">
        <v>374</v>
      </c>
      <c r="O58" s="14">
        <v>850000</v>
      </c>
      <c r="P58" s="58">
        <v>44435</v>
      </c>
      <c r="Q58" s="60">
        <v>860533835</v>
      </c>
      <c r="R58" s="70" t="s">
        <v>375</v>
      </c>
      <c r="S58" s="69">
        <v>24121</v>
      </c>
      <c r="T58" s="58">
        <v>44435</v>
      </c>
      <c r="U58" s="55" t="s">
        <v>209</v>
      </c>
      <c r="V58" s="56"/>
      <c r="W58" s="77"/>
      <c r="X58" s="54"/>
      <c r="Y58" s="54">
        <v>44435</v>
      </c>
      <c r="Z58" s="54">
        <v>44439</v>
      </c>
      <c r="AA58" s="14"/>
      <c r="AB58" s="16"/>
      <c r="AC58" s="54">
        <v>44439</v>
      </c>
      <c r="AD58" s="13">
        <v>850000</v>
      </c>
      <c r="AE58" s="59" t="s">
        <v>376</v>
      </c>
      <c r="AF58" s="54" t="s">
        <v>135</v>
      </c>
      <c r="AG58" s="54" t="s">
        <v>125</v>
      </c>
      <c r="AH58" s="54" t="s">
        <v>126</v>
      </c>
      <c r="AI58" s="55" t="s">
        <v>54</v>
      </c>
      <c r="AJ58" s="55" t="s">
        <v>55</v>
      </c>
      <c r="AK58" s="59" t="s">
        <v>162</v>
      </c>
      <c r="AL58" s="55" t="s">
        <v>65</v>
      </c>
      <c r="AM58" s="55" t="s">
        <v>91</v>
      </c>
      <c r="AN58" s="59" t="s">
        <v>377</v>
      </c>
      <c r="AO58" s="79">
        <v>4</v>
      </c>
      <c r="AP58" s="93"/>
    </row>
    <row r="59" spans="1:42" ht="25.5" hidden="1" x14ac:dyDescent="0.25">
      <c r="A59" s="53"/>
      <c r="B59" s="54"/>
      <c r="C59" s="69">
        <v>2021</v>
      </c>
      <c r="D59" s="15">
        <v>43</v>
      </c>
      <c r="E59" s="55" t="s">
        <v>81</v>
      </c>
      <c r="F59" s="55" t="s">
        <v>378</v>
      </c>
      <c r="G59" s="56" t="s">
        <v>44</v>
      </c>
      <c r="H59" s="57" t="s">
        <v>379</v>
      </c>
      <c r="I59" s="69">
        <v>8721</v>
      </c>
      <c r="J59" s="14">
        <v>4718898</v>
      </c>
      <c r="K59" s="54">
        <v>44442</v>
      </c>
      <c r="L59" s="55" t="s">
        <v>46</v>
      </c>
      <c r="M59" s="17">
        <v>41</v>
      </c>
      <c r="N59" s="71" t="s">
        <v>380</v>
      </c>
      <c r="O59" s="14">
        <v>3605200</v>
      </c>
      <c r="P59" s="58">
        <v>44454</v>
      </c>
      <c r="Q59" s="60">
        <v>800200439</v>
      </c>
      <c r="R59" s="70" t="s">
        <v>381</v>
      </c>
      <c r="S59" s="69">
        <v>25921</v>
      </c>
      <c r="T59" s="58">
        <v>44454</v>
      </c>
      <c r="U59" s="70" t="s">
        <v>49</v>
      </c>
      <c r="V59" s="56" t="s">
        <v>382</v>
      </c>
      <c r="W59" s="77">
        <v>44455</v>
      </c>
      <c r="X59" s="54">
        <v>44466</v>
      </c>
      <c r="Y59" s="54">
        <v>44466</v>
      </c>
      <c r="Z59" s="54">
        <v>44500</v>
      </c>
      <c r="AA59" s="14"/>
      <c r="AB59" s="16"/>
      <c r="AC59" s="54">
        <v>44500</v>
      </c>
      <c r="AD59" s="13">
        <v>3605200</v>
      </c>
      <c r="AE59" s="59" t="s">
        <v>110</v>
      </c>
      <c r="AF59" s="54"/>
      <c r="AG59" s="54" t="s">
        <v>52</v>
      </c>
      <c r="AH59" s="54" t="s">
        <v>53</v>
      </c>
      <c r="AI59" s="55" t="s">
        <v>54</v>
      </c>
      <c r="AJ59" s="55" t="s">
        <v>55</v>
      </c>
      <c r="AK59" s="59" t="s">
        <v>110</v>
      </c>
      <c r="AL59" s="55" t="s">
        <v>57</v>
      </c>
      <c r="AM59" s="55" t="s">
        <v>91</v>
      </c>
      <c r="AN59" s="59" t="s">
        <v>383</v>
      </c>
      <c r="AO59" s="79">
        <v>34</v>
      </c>
      <c r="AP59" s="93"/>
    </row>
    <row r="60" spans="1:42" ht="25.5" hidden="1" x14ac:dyDescent="0.25">
      <c r="A60" s="53"/>
      <c r="B60" s="54"/>
      <c r="C60" s="69">
        <v>2021</v>
      </c>
      <c r="D60" s="15">
        <v>44</v>
      </c>
      <c r="E60" s="55" t="s">
        <v>81</v>
      </c>
      <c r="F60" s="55" t="s">
        <v>384</v>
      </c>
      <c r="G60" s="56" t="s">
        <v>44</v>
      </c>
      <c r="H60" s="57" t="s">
        <v>385</v>
      </c>
      <c r="I60" s="69">
        <v>8821</v>
      </c>
      <c r="J60" s="14">
        <v>1541700</v>
      </c>
      <c r="K60" s="54">
        <v>44449</v>
      </c>
      <c r="L60" s="55" t="s">
        <v>46</v>
      </c>
      <c r="M60" s="17">
        <v>42</v>
      </c>
      <c r="N60" s="71" t="s">
        <v>386</v>
      </c>
      <c r="O60" s="14">
        <v>1542170</v>
      </c>
      <c r="P60" s="58">
        <v>44466</v>
      </c>
      <c r="Q60" s="60">
        <v>890317851</v>
      </c>
      <c r="R60" s="70" t="s">
        <v>387</v>
      </c>
      <c r="S60" s="69">
        <v>27621</v>
      </c>
      <c r="T60" s="58">
        <v>44467</v>
      </c>
      <c r="U60" s="70" t="s">
        <v>49</v>
      </c>
      <c r="V60" s="56" t="s">
        <v>388</v>
      </c>
      <c r="W60" s="77">
        <v>44463</v>
      </c>
      <c r="X60" s="54">
        <v>44468</v>
      </c>
      <c r="Y60" s="54">
        <v>44468</v>
      </c>
      <c r="Z60" s="54">
        <v>44499</v>
      </c>
      <c r="AA60" s="14"/>
      <c r="AB60" s="16"/>
      <c r="AC60" s="54">
        <v>44499</v>
      </c>
      <c r="AD60" s="13">
        <v>1542170</v>
      </c>
      <c r="AE60" s="59" t="s">
        <v>190</v>
      </c>
      <c r="AF60" s="54"/>
      <c r="AG60" s="54" t="s">
        <v>125</v>
      </c>
      <c r="AH60" s="54" t="s">
        <v>126</v>
      </c>
      <c r="AI60" s="55" t="s">
        <v>54</v>
      </c>
      <c r="AJ60" s="55" t="s">
        <v>55</v>
      </c>
      <c r="AK60" s="59" t="s">
        <v>191</v>
      </c>
      <c r="AL60" s="55" t="s">
        <v>57</v>
      </c>
      <c r="AM60" s="55" t="s">
        <v>91</v>
      </c>
      <c r="AN60" s="59" t="s">
        <v>175</v>
      </c>
      <c r="AO60" s="79">
        <v>31</v>
      </c>
      <c r="AP60" s="93"/>
    </row>
    <row r="61" spans="1:42" ht="38.25" hidden="1" x14ac:dyDescent="0.25">
      <c r="A61" s="53"/>
      <c r="B61" s="54"/>
      <c r="C61" s="69">
        <v>2021</v>
      </c>
      <c r="D61" s="15">
        <v>45</v>
      </c>
      <c r="E61" s="55" t="s">
        <v>81</v>
      </c>
      <c r="F61" s="55" t="s">
        <v>389</v>
      </c>
      <c r="G61" s="56" t="s">
        <v>44</v>
      </c>
      <c r="H61" s="57" t="s">
        <v>390</v>
      </c>
      <c r="I61" s="69">
        <v>8921</v>
      </c>
      <c r="J61" s="14">
        <v>53162891</v>
      </c>
      <c r="K61" s="54">
        <v>44477</v>
      </c>
      <c r="L61" s="55" t="s">
        <v>94</v>
      </c>
      <c r="M61" s="61">
        <v>43</v>
      </c>
      <c r="N61" s="70" t="s">
        <v>194</v>
      </c>
      <c r="O61" s="14">
        <v>53162891</v>
      </c>
      <c r="P61" s="58">
        <v>44480</v>
      </c>
      <c r="Q61" s="60">
        <v>900687434</v>
      </c>
      <c r="R61" s="70" t="s">
        <v>195</v>
      </c>
      <c r="S61" s="69">
        <v>29121</v>
      </c>
      <c r="T61" s="58">
        <v>44481</v>
      </c>
      <c r="U61" s="55" t="s">
        <v>391</v>
      </c>
      <c r="V61" s="56" t="s">
        <v>392</v>
      </c>
      <c r="W61" s="77">
        <v>44481</v>
      </c>
      <c r="X61" s="54">
        <v>44484</v>
      </c>
      <c r="Y61" s="54">
        <v>44484</v>
      </c>
      <c r="Z61" s="54">
        <v>44530</v>
      </c>
      <c r="AA61" s="14"/>
      <c r="AB61" s="16"/>
      <c r="AC61" s="54">
        <v>44530</v>
      </c>
      <c r="AD61" s="13">
        <v>53162891</v>
      </c>
      <c r="AE61" s="59" t="s">
        <v>267</v>
      </c>
      <c r="AF61" s="54"/>
      <c r="AG61" s="54" t="s">
        <v>125</v>
      </c>
      <c r="AH61" s="54" t="s">
        <v>126</v>
      </c>
      <c r="AI61" s="55" t="s">
        <v>57</v>
      </c>
      <c r="AJ61" s="55" t="s">
        <v>55</v>
      </c>
      <c r="AK61" s="59" t="s">
        <v>190</v>
      </c>
      <c r="AL61" s="55" t="s">
        <v>78</v>
      </c>
      <c r="AM61" s="55" t="s">
        <v>91</v>
      </c>
      <c r="AN61" s="59" t="s">
        <v>393</v>
      </c>
      <c r="AO61" s="79">
        <v>46</v>
      </c>
      <c r="AP61" s="93"/>
    </row>
    <row r="62" spans="1:42" ht="51" hidden="1" x14ac:dyDescent="0.25">
      <c r="A62" s="53"/>
      <c r="B62" s="54"/>
      <c r="C62" s="69">
        <v>2021</v>
      </c>
      <c r="D62" s="15">
        <v>46</v>
      </c>
      <c r="E62" s="55" t="s">
        <v>81</v>
      </c>
      <c r="F62" s="55" t="s">
        <v>335</v>
      </c>
      <c r="G62" s="56" t="s">
        <v>44</v>
      </c>
      <c r="H62" s="57" t="s">
        <v>394</v>
      </c>
      <c r="I62" s="69">
        <v>7921</v>
      </c>
      <c r="J62" s="14">
        <v>16000000</v>
      </c>
      <c r="K62" s="54">
        <v>44378</v>
      </c>
      <c r="L62" s="55" t="s">
        <v>46</v>
      </c>
      <c r="M62" s="62">
        <v>44</v>
      </c>
      <c r="N62" s="70" t="s">
        <v>395</v>
      </c>
      <c r="O62" s="14">
        <v>7372500</v>
      </c>
      <c r="P62" s="58">
        <v>44494</v>
      </c>
      <c r="Q62" s="60">
        <v>800106621</v>
      </c>
      <c r="R62" s="70" t="s">
        <v>396</v>
      </c>
      <c r="S62" s="69">
        <v>30621</v>
      </c>
      <c r="T62" s="58">
        <v>44505</v>
      </c>
      <c r="U62" s="70" t="s">
        <v>86</v>
      </c>
      <c r="V62" s="56" t="s">
        <v>397</v>
      </c>
      <c r="W62" s="54">
        <v>44523</v>
      </c>
      <c r="X62" s="18">
        <v>44532</v>
      </c>
      <c r="Y62" s="54">
        <v>44532</v>
      </c>
      <c r="Z62" s="54">
        <v>44550</v>
      </c>
      <c r="AA62" s="14">
        <v>3011440</v>
      </c>
      <c r="AB62" s="16"/>
      <c r="AC62" s="54">
        <v>44550</v>
      </c>
      <c r="AD62" s="13">
        <v>10383940</v>
      </c>
      <c r="AE62" s="59" t="s">
        <v>267</v>
      </c>
      <c r="AF62" s="54"/>
      <c r="AG62" s="54" t="s">
        <v>125</v>
      </c>
      <c r="AH62" s="54" t="s">
        <v>126</v>
      </c>
      <c r="AI62" s="55" t="s">
        <v>57</v>
      </c>
      <c r="AJ62" s="55" t="s">
        <v>55</v>
      </c>
      <c r="AK62" s="59" t="s">
        <v>173</v>
      </c>
      <c r="AL62" s="55" t="s">
        <v>78</v>
      </c>
      <c r="AM62" s="55" t="s">
        <v>117</v>
      </c>
      <c r="AN62" s="59" t="s">
        <v>398</v>
      </c>
      <c r="AO62" s="79">
        <v>18</v>
      </c>
      <c r="AP62" s="93"/>
    </row>
    <row r="63" spans="1:42" ht="38.25" hidden="1" x14ac:dyDescent="0.25">
      <c r="A63" s="53"/>
      <c r="B63" s="54"/>
      <c r="C63" s="69">
        <v>2021</v>
      </c>
      <c r="D63" s="15">
        <v>46</v>
      </c>
      <c r="E63" s="55" t="s">
        <v>81</v>
      </c>
      <c r="F63" s="55" t="s">
        <v>335</v>
      </c>
      <c r="G63" s="56" t="s">
        <v>150</v>
      </c>
      <c r="H63" s="57" t="s">
        <v>399</v>
      </c>
      <c r="I63" s="69">
        <v>7921</v>
      </c>
      <c r="J63" s="14">
        <v>0</v>
      </c>
      <c r="K63" s="54">
        <v>44378</v>
      </c>
      <c r="L63" s="55" t="s">
        <v>46</v>
      </c>
      <c r="M63" s="62"/>
      <c r="N63" s="70"/>
      <c r="O63" s="14"/>
      <c r="P63" s="58"/>
      <c r="Q63" s="60"/>
      <c r="R63" s="70" t="s">
        <v>208</v>
      </c>
      <c r="S63" s="69"/>
      <c r="T63" s="58"/>
      <c r="U63" s="55"/>
      <c r="V63" s="56"/>
      <c r="W63" s="77"/>
      <c r="X63" s="54"/>
      <c r="Y63" s="54">
        <v>0</v>
      </c>
      <c r="Z63" s="54"/>
      <c r="AA63" s="14"/>
      <c r="AB63" s="16"/>
      <c r="AC63" s="54">
        <v>0</v>
      </c>
      <c r="AD63" s="13">
        <v>0</v>
      </c>
      <c r="AE63" s="59"/>
      <c r="AF63" s="54"/>
      <c r="AG63" s="54" t="s">
        <v>125</v>
      </c>
      <c r="AH63" s="54" t="s">
        <v>126</v>
      </c>
      <c r="AI63" s="55" t="s">
        <v>57</v>
      </c>
      <c r="AJ63" s="55" t="s">
        <v>55</v>
      </c>
      <c r="AK63" s="59" t="s">
        <v>173</v>
      </c>
      <c r="AL63" s="55" t="s">
        <v>78</v>
      </c>
      <c r="AM63" s="55" t="s">
        <v>117</v>
      </c>
      <c r="AN63" s="59" t="s">
        <v>398</v>
      </c>
      <c r="AO63" s="79">
        <v>0</v>
      </c>
      <c r="AP63" s="93"/>
    </row>
    <row r="64" spans="1:42" ht="25.5" hidden="1" x14ac:dyDescent="0.25">
      <c r="A64" s="53"/>
      <c r="B64" s="54"/>
      <c r="C64" s="69">
        <v>2021</v>
      </c>
      <c r="D64" s="15">
        <v>47</v>
      </c>
      <c r="E64" s="55" t="s">
        <v>81</v>
      </c>
      <c r="F64" s="55" t="s">
        <v>400</v>
      </c>
      <c r="G64" s="56" t="s">
        <v>150</v>
      </c>
      <c r="H64" s="57"/>
      <c r="I64" s="69"/>
      <c r="J64" s="14"/>
      <c r="K64" s="54">
        <v>44501</v>
      </c>
      <c r="L64" s="55" t="s">
        <v>46</v>
      </c>
      <c r="M64" s="17"/>
      <c r="N64" s="71"/>
      <c r="O64" s="14"/>
      <c r="P64" s="58"/>
      <c r="Q64" s="60"/>
      <c r="R64" s="70" t="s">
        <v>208</v>
      </c>
      <c r="S64" s="69"/>
      <c r="T64" s="58"/>
      <c r="U64" s="55"/>
      <c r="V64" s="56"/>
      <c r="W64" s="77"/>
      <c r="X64" s="54"/>
      <c r="Y64" s="54">
        <v>0</v>
      </c>
      <c r="Z64" s="54"/>
      <c r="AA64" s="14"/>
      <c r="AB64" s="16"/>
      <c r="AC64" s="54">
        <v>0</v>
      </c>
      <c r="AD64" s="13">
        <v>0</v>
      </c>
      <c r="AE64" s="59"/>
      <c r="AF64" s="54"/>
      <c r="AG64" s="54" t="s">
        <v>125</v>
      </c>
      <c r="AH64" s="54" t="s">
        <v>126</v>
      </c>
      <c r="AI64" s="55" t="s">
        <v>54</v>
      </c>
      <c r="AJ64" s="55" t="s">
        <v>55</v>
      </c>
      <c r="AK64" s="59" t="s">
        <v>173</v>
      </c>
      <c r="AL64" s="55" t="s">
        <v>57</v>
      </c>
      <c r="AM64" s="55" t="s">
        <v>117</v>
      </c>
      <c r="AN64" s="59" t="s">
        <v>191</v>
      </c>
      <c r="AO64" s="79">
        <v>0</v>
      </c>
      <c r="AP64" s="93"/>
    </row>
    <row r="65" spans="1:42" ht="25.5" hidden="1" x14ac:dyDescent="0.25">
      <c r="A65" s="53"/>
      <c r="B65" s="54"/>
      <c r="C65" s="69">
        <v>2021</v>
      </c>
      <c r="D65" s="15">
        <v>131327</v>
      </c>
      <c r="E65" s="70" t="s">
        <v>204</v>
      </c>
      <c r="F65" s="55" t="s">
        <v>401</v>
      </c>
      <c r="G65" s="56" t="s">
        <v>44</v>
      </c>
      <c r="H65" s="57" t="s">
        <v>402</v>
      </c>
      <c r="I65" s="69">
        <v>9021</v>
      </c>
      <c r="J65" s="14">
        <v>18941091</v>
      </c>
      <c r="K65" s="66">
        <v>44461</v>
      </c>
      <c r="L65" s="55" t="s">
        <v>94</v>
      </c>
      <c r="M65" s="17">
        <v>76798</v>
      </c>
      <c r="N65" s="71" t="s">
        <v>403</v>
      </c>
      <c r="O65" s="19">
        <v>4007900</v>
      </c>
      <c r="P65" s="75">
        <v>44468</v>
      </c>
      <c r="Q65" s="60">
        <v>890900943</v>
      </c>
      <c r="R65" s="70" t="s">
        <v>208</v>
      </c>
      <c r="S65" s="69">
        <v>28021</v>
      </c>
      <c r="T65" s="58">
        <v>44469</v>
      </c>
      <c r="U65" s="55"/>
      <c r="V65" s="56"/>
      <c r="W65" s="77"/>
      <c r="X65" s="54"/>
      <c r="Y65" s="54">
        <v>44469</v>
      </c>
      <c r="Z65" s="54">
        <v>44530</v>
      </c>
      <c r="AA65" s="14">
        <v>-4007900</v>
      </c>
      <c r="AB65" s="16">
        <v>15</v>
      </c>
      <c r="AC65" s="54">
        <v>44545</v>
      </c>
      <c r="AD65" s="13">
        <v>0</v>
      </c>
      <c r="AE65" s="59" t="s">
        <v>261</v>
      </c>
      <c r="AF65" s="54"/>
      <c r="AG65" s="54" t="s">
        <v>52</v>
      </c>
      <c r="AH65" s="54" t="s">
        <v>53</v>
      </c>
      <c r="AI65" s="55" t="s">
        <v>54</v>
      </c>
      <c r="AJ65" s="55" t="s">
        <v>55</v>
      </c>
      <c r="AK65" s="59" t="s">
        <v>67</v>
      </c>
      <c r="AL65" s="55" t="s">
        <v>78</v>
      </c>
      <c r="AM65" s="55" t="s">
        <v>55</v>
      </c>
      <c r="AN65" s="59" t="s">
        <v>67</v>
      </c>
      <c r="AO65" s="79">
        <v>61</v>
      </c>
      <c r="AP65" s="93"/>
    </row>
    <row r="66" spans="1:42" ht="25.5" hidden="1" x14ac:dyDescent="0.25">
      <c r="A66" s="53"/>
      <c r="B66" s="54"/>
      <c r="C66" s="69">
        <v>2021</v>
      </c>
      <c r="D66" s="15">
        <v>131327</v>
      </c>
      <c r="E66" s="70" t="s">
        <v>204</v>
      </c>
      <c r="F66" s="55" t="s">
        <v>401</v>
      </c>
      <c r="G66" s="56" t="s">
        <v>44</v>
      </c>
      <c r="H66" s="57" t="s">
        <v>402</v>
      </c>
      <c r="I66" s="69">
        <v>9021</v>
      </c>
      <c r="J66" s="14">
        <v>0</v>
      </c>
      <c r="K66" s="66">
        <v>44461</v>
      </c>
      <c r="L66" s="55" t="s">
        <v>94</v>
      </c>
      <c r="M66" s="17">
        <v>76797</v>
      </c>
      <c r="N66" s="71" t="s">
        <v>207</v>
      </c>
      <c r="O66" s="14">
        <v>14933191</v>
      </c>
      <c r="P66" s="58">
        <v>44468</v>
      </c>
      <c r="Q66" s="60">
        <v>830037946</v>
      </c>
      <c r="R66" s="70" t="s">
        <v>208</v>
      </c>
      <c r="S66" s="69">
        <v>27921</v>
      </c>
      <c r="T66" s="58">
        <v>44469</v>
      </c>
      <c r="U66" s="55"/>
      <c r="V66" s="56"/>
      <c r="W66" s="77"/>
      <c r="X66" s="77"/>
      <c r="Y66" s="54">
        <v>44469</v>
      </c>
      <c r="Z66" s="54">
        <v>44530</v>
      </c>
      <c r="AA66" s="14">
        <v>-146370</v>
      </c>
      <c r="AB66" s="16"/>
      <c r="AC66" s="54">
        <v>44530</v>
      </c>
      <c r="AD66" s="13">
        <v>14786821</v>
      </c>
      <c r="AE66" s="59" t="s">
        <v>261</v>
      </c>
      <c r="AF66" s="54"/>
      <c r="AG66" s="54" t="s">
        <v>52</v>
      </c>
      <c r="AH66" s="54" t="s">
        <v>53</v>
      </c>
      <c r="AI66" s="55" t="s">
        <v>54</v>
      </c>
      <c r="AJ66" s="55" t="s">
        <v>55</v>
      </c>
      <c r="AK66" s="59" t="s">
        <v>67</v>
      </c>
      <c r="AL66" s="55" t="s">
        <v>78</v>
      </c>
      <c r="AM66" s="55" t="s">
        <v>55</v>
      </c>
      <c r="AN66" s="59" t="s">
        <v>67</v>
      </c>
      <c r="AO66" s="79">
        <v>61</v>
      </c>
      <c r="AP66" s="93"/>
    </row>
    <row r="67" spans="1:42" ht="25.5" hidden="1" x14ac:dyDescent="0.25">
      <c r="A67" s="53"/>
      <c r="B67" s="54"/>
      <c r="C67" s="69">
        <v>2021</v>
      </c>
      <c r="D67" s="15">
        <v>48</v>
      </c>
      <c r="E67" s="55" t="s">
        <v>81</v>
      </c>
      <c r="F67" s="55" t="s">
        <v>404</v>
      </c>
      <c r="G67" s="56" t="s">
        <v>150</v>
      </c>
      <c r="H67" s="57" t="s">
        <v>405</v>
      </c>
      <c r="I67" s="69">
        <v>9221</v>
      </c>
      <c r="J67" s="14">
        <v>0</v>
      </c>
      <c r="K67" s="54">
        <v>44475</v>
      </c>
      <c r="L67" s="55" t="s">
        <v>46</v>
      </c>
      <c r="M67" s="61">
        <v>0</v>
      </c>
      <c r="N67" s="56" t="s">
        <v>150</v>
      </c>
      <c r="O67" s="64">
        <v>0</v>
      </c>
      <c r="P67" s="58"/>
      <c r="Q67" s="65"/>
      <c r="R67" s="56" t="s">
        <v>150</v>
      </c>
      <c r="S67" s="76"/>
      <c r="T67" s="58"/>
      <c r="U67" s="56" t="s">
        <v>150</v>
      </c>
      <c r="V67" s="56"/>
      <c r="W67" s="77"/>
      <c r="X67" s="77"/>
      <c r="Y67" s="54">
        <v>0</v>
      </c>
      <c r="Z67" s="54"/>
      <c r="AA67" s="64"/>
      <c r="AB67" s="16"/>
      <c r="AC67" s="54">
        <v>0</v>
      </c>
      <c r="AD67" s="13">
        <v>0</v>
      </c>
      <c r="AE67" s="55" t="s">
        <v>150</v>
      </c>
      <c r="AF67" s="54"/>
      <c r="AG67" s="54" t="s">
        <v>125</v>
      </c>
      <c r="AH67" s="54" t="s">
        <v>126</v>
      </c>
      <c r="AI67" s="55" t="s">
        <v>57</v>
      </c>
      <c r="AJ67" s="55" t="s">
        <v>55</v>
      </c>
      <c r="AK67" s="59" t="s">
        <v>175</v>
      </c>
      <c r="AL67" s="55" t="s">
        <v>57</v>
      </c>
      <c r="AM67" s="55" t="s">
        <v>55</v>
      </c>
      <c r="AN67" s="59" t="s">
        <v>175</v>
      </c>
      <c r="AO67" s="79">
        <v>0</v>
      </c>
      <c r="AP67" s="93"/>
    </row>
    <row r="68" spans="1:42" ht="38.25" hidden="1" x14ac:dyDescent="0.25">
      <c r="A68" s="53"/>
      <c r="B68" s="54"/>
      <c r="C68" s="69">
        <v>2021</v>
      </c>
      <c r="D68" s="15">
        <v>49</v>
      </c>
      <c r="E68" s="55" t="s">
        <v>81</v>
      </c>
      <c r="F68" s="55" t="s">
        <v>406</v>
      </c>
      <c r="G68" s="56" t="s">
        <v>44</v>
      </c>
      <c r="H68" s="68" t="s">
        <v>407</v>
      </c>
      <c r="I68" s="69">
        <v>9321</v>
      </c>
      <c r="J68" s="14">
        <v>55500000</v>
      </c>
      <c r="K68" s="54">
        <v>44477</v>
      </c>
      <c r="L68" s="55" t="s">
        <v>46</v>
      </c>
      <c r="M68" s="62">
        <v>46</v>
      </c>
      <c r="N68" s="70" t="s">
        <v>408</v>
      </c>
      <c r="O68" s="14">
        <v>47000000</v>
      </c>
      <c r="P68" s="58">
        <v>44502</v>
      </c>
      <c r="Q68" s="60">
        <v>860075558</v>
      </c>
      <c r="R68" s="70" t="s">
        <v>409</v>
      </c>
      <c r="S68" s="69">
        <v>31021</v>
      </c>
      <c r="T68" s="58">
        <v>44503</v>
      </c>
      <c r="U68" s="70" t="s">
        <v>49</v>
      </c>
      <c r="V68" s="56" t="s">
        <v>410</v>
      </c>
      <c r="W68" s="77">
        <v>44502</v>
      </c>
      <c r="X68" s="77">
        <v>44504</v>
      </c>
      <c r="Y68" s="54">
        <v>44504</v>
      </c>
      <c r="Z68" s="54">
        <v>44530</v>
      </c>
      <c r="AA68" s="14"/>
      <c r="AB68" s="16"/>
      <c r="AC68" s="54">
        <v>44530</v>
      </c>
      <c r="AD68" s="13">
        <v>47000000</v>
      </c>
      <c r="AE68" s="59" t="s">
        <v>287</v>
      </c>
      <c r="AF68" s="54"/>
      <c r="AG68" s="54" t="s">
        <v>52</v>
      </c>
      <c r="AH68" s="54" t="s">
        <v>53</v>
      </c>
      <c r="AI68" s="55" t="s">
        <v>57</v>
      </c>
      <c r="AJ68" s="55" t="s">
        <v>55</v>
      </c>
      <c r="AK68" s="59" t="s">
        <v>289</v>
      </c>
      <c r="AL68" s="55" t="s">
        <v>78</v>
      </c>
      <c r="AM68" s="55" t="s">
        <v>79</v>
      </c>
      <c r="AN68" s="59" t="s">
        <v>289</v>
      </c>
      <c r="AO68" s="79">
        <v>26</v>
      </c>
      <c r="AP68" s="93"/>
    </row>
    <row r="69" spans="1:42" ht="38.25" hidden="1" x14ac:dyDescent="0.25">
      <c r="A69" s="53"/>
      <c r="B69" s="54"/>
      <c r="C69" s="69">
        <v>2021</v>
      </c>
      <c r="D69" s="15">
        <v>50</v>
      </c>
      <c r="E69" s="70" t="s">
        <v>42</v>
      </c>
      <c r="F69" s="55" t="s">
        <v>411</v>
      </c>
      <c r="G69" s="56" t="s">
        <v>44</v>
      </c>
      <c r="H69" s="57" t="s">
        <v>412</v>
      </c>
      <c r="I69" s="69">
        <v>9421</v>
      </c>
      <c r="J69" s="14">
        <v>5950000</v>
      </c>
      <c r="K69" s="54">
        <v>44481</v>
      </c>
      <c r="L69" s="55" t="s">
        <v>46</v>
      </c>
      <c r="M69" s="17">
        <v>45</v>
      </c>
      <c r="N69" s="71" t="s">
        <v>194</v>
      </c>
      <c r="O69" s="14">
        <v>5950000</v>
      </c>
      <c r="P69" s="58">
        <v>44494</v>
      </c>
      <c r="Q69" s="60">
        <v>900687434</v>
      </c>
      <c r="R69" s="70" t="s">
        <v>195</v>
      </c>
      <c r="S69" s="69">
        <v>30721</v>
      </c>
      <c r="T69" s="58">
        <v>44494</v>
      </c>
      <c r="U69" s="70" t="s">
        <v>73</v>
      </c>
      <c r="V69" s="56" t="s">
        <v>413</v>
      </c>
      <c r="W69" s="77">
        <v>44496</v>
      </c>
      <c r="X69" s="77">
        <v>44498</v>
      </c>
      <c r="Y69" s="54">
        <v>44498</v>
      </c>
      <c r="Z69" s="54">
        <v>44515</v>
      </c>
      <c r="AA69" s="14"/>
      <c r="AB69" s="16"/>
      <c r="AC69" s="54">
        <v>44515</v>
      </c>
      <c r="AD69" s="13">
        <v>5950000</v>
      </c>
      <c r="AE69" s="59" t="s">
        <v>414</v>
      </c>
      <c r="AF69" s="54"/>
      <c r="AG69" s="54" t="s">
        <v>125</v>
      </c>
      <c r="AH69" s="54" t="s">
        <v>126</v>
      </c>
      <c r="AI69" s="55" t="s">
        <v>54</v>
      </c>
      <c r="AJ69" s="55" t="s">
        <v>55</v>
      </c>
      <c r="AK69" s="59" t="s">
        <v>415</v>
      </c>
      <c r="AL69" s="55" t="s">
        <v>57</v>
      </c>
      <c r="AM69" s="55" t="s">
        <v>66</v>
      </c>
      <c r="AN69" s="59" t="s">
        <v>190</v>
      </c>
      <c r="AO69" s="79">
        <v>17</v>
      </c>
      <c r="AP69" s="93"/>
    </row>
    <row r="70" spans="1:42" ht="25.5" hidden="1" x14ac:dyDescent="0.25">
      <c r="A70" s="53"/>
      <c r="B70" s="54"/>
      <c r="C70" s="69">
        <v>2021</v>
      </c>
      <c r="D70" s="15">
        <v>51</v>
      </c>
      <c r="E70" s="70" t="s">
        <v>68</v>
      </c>
      <c r="F70" s="55" t="s">
        <v>416</v>
      </c>
      <c r="G70" s="56" t="s">
        <v>44</v>
      </c>
      <c r="H70" s="57" t="s">
        <v>360</v>
      </c>
      <c r="I70" s="69">
        <v>8321</v>
      </c>
      <c r="J70" s="14">
        <v>250000000</v>
      </c>
      <c r="K70" s="54">
        <v>44425</v>
      </c>
      <c r="L70" s="55" t="s">
        <v>46</v>
      </c>
      <c r="M70" s="17">
        <v>47</v>
      </c>
      <c r="N70" s="71" t="s">
        <v>417</v>
      </c>
      <c r="O70" s="14">
        <v>245649438.59999999</v>
      </c>
      <c r="P70" s="58">
        <v>44511</v>
      </c>
      <c r="Q70" s="60">
        <v>900850016</v>
      </c>
      <c r="R70" s="70" t="s">
        <v>418</v>
      </c>
      <c r="S70" s="69">
        <v>31621</v>
      </c>
      <c r="T70" s="58">
        <v>44511</v>
      </c>
      <c r="U70" s="70" t="s">
        <v>86</v>
      </c>
      <c r="V70" s="56" t="s">
        <v>419</v>
      </c>
      <c r="W70" s="77">
        <v>44512</v>
      </c>
      <c r="X70" s="77">
        <v>44516</v>
      </c>
      <c r="Y70" s="54">
        <v>44516</v>
      </c>
      <c r="Z70" s="54">
        <v>44561</v>
      </c>
      <c r="AA70" s="14"/>
      <c r="AB70" s="16"/>
      <c r="AC70" s="54">
        <v>44561</v>
      </c>
      <c r="AD70" s="13">
        <v>245649438.59999999</v>
      </c>
      <c r="AE70" s="59" t="s">
        <v>80</v>
      </c>
      <c r="AF70" s="54"/>
      <c r="AG70" s="54" t="s">
        <v>52</v>
      </c>
      <c r="AH70" s="54" t="s">
        <v>53</v>
      </c>
      <c r="AI70" s="55" t="s">
        <v>54</v>
      </c>
      <c r="AJ70" s="55" t="s">
        <v>55</v>
      </c>
      <c r="AK70" s="59" t="s">
        <v>80</v>
      </c>
      <c r="AL70" s="55" t="s">
        <v>57</v>
      </c>
      <c r="AM70" s="55" t="s">
        <v>91</v>
      </c>
      <c r="AN70" s="59" t="s">
        <v>75</v>
      </c>
      <c r="AO70" s="79">
        <v>45</v>
      </c>
      <c r="AP70" s="93"/>
    </row>
    <row r="71" spans="1:42" ht="38.25" hidden="1" x14ac:dyDescent="0.25">
      <c r="A71" s="53"/>
      <c r="B71" s="54"/>
      <c r="C71" s="69">
        <v>2021</v>
      </c>
      <c r="D71" s="15">
        <v>120931</v>
      </c>
      <c r="E71" s="20" t="s">
        <v>211</v>
      </c>
      <c r="F71" s="55" t="s">
        <v>420</v>
      </c>
      <c r="G71" s="56" t="s">
        <v>44</v>
      </c>
      <c r="H71" s="57" t="s">
        <v>421</v>
      </c>
      <c r="I71" s="69">
        <v>5421</v>
      </c>
      <c r="J71" s="14">
        <v>276030080.69</v>
      </c>
      <c r="K71" s="54">
        <v>44298</v>
      </c>
      <c r="L71" s="55" t="s">
        <v>46</v>
      </c>
      <c r="M71" s="17">
        <v>68094</v>
      </c>
      <c r="N71" s="20" t="s">
        <v>422</v>
      </c>
      <c r="O71" s="19">
        <v>46648161.840000004</v>
      </c>
      <c r="P71" s="58">
        <v>44314</v>
      </c>
      <c r="Q71" s="21">
        <v>819006966</v>
      </c>
      <c r="R71" s="20" t="s">
        <v>423</v>
      </c>
      <c r="S71" s="12">
        <v>13221</v>
      </c>
      <c r="T71" s="58">
        <v>44315</v>
      </c>
      <c r="V71" s="56"/>
      <c r="W71" s="77"/>
      <c r="X71" s="77"/>
      <c r="Y71" s="54">
        <v>44315</v>
      </c>
      <c r="Z71" s="54">
        <v>44561</v>
      </c>
      <c r="AA71" s="19">
        <v>23324080</v>
      </c>
      <c r="AB71" s="16">
        <v>120</v>
      </c>
      <c r="AC71" s="54">
        <v>44681</v>
      </c>
      <c r="AD71" s="13">
        <v>69972241.840000004</v>
      </c>
      <c r="AE71" s="22" t="s">
        <v>59</v>
      </c>
      <c r="AF71" s="54"/>
      <c r="AG71" s="54" t="s">
        <v>52</v>
      </c>
      <c r="AH71" s="54" t="s">
        <v>53</v>
      </c>
      <c r="AI71" s="55" t="s">
        <v>54</v>
      </c>
      <c r="AJ71" s="55" t="s">
        <v>91</v>
      </c>
      <c r="AK71" s="59" t="s">
        <v>56</v>
      </c>
      <c r="AL71" s="55" t="s">
        <v>54</v>
      </c>
      <c r="AM71" s="55" t="s">
        <v>91</v>
      </c>
      <c r="AN71" s="59" t="s">
        <v>56</v>
      </c>
      <c r="AO71" s="79">
        <v>246</v>
      </c>
      <c r="AP71" s="93"/>
    </row>
    <row r="72" spans="1:42" ht="25.5" hidden="1" x14ac:dyDescent="0.25">
      <c r="A72" s="53"/>
      <c r="B72" s="54"/>
      <c r="C72" s="69">
        <v>2021</v>
      </c>
      <c r="D72" s="15">
        <v>9621</v>
      </c>
      <c r="E72" s="20" t="s">
        <v>211</v>
      </c>
      <c r="F72" s="55" t="s">
        <v>424</v>
      </c>
      <c r="G72" s="56" t="s">
        <v>44</v>
      </c>
      <c r="H72" s="57" t="s">
        <v>425</v>
      </c>
      <c r="I72" s="69">
        <v>9621</v>
      </c>
      <c r="J72" s="14">
        <v>89916638</v>
      </c>
      <c r="K72" s="54">
        <v>44512</v>
      </c>
      <c r="L72" s="55" t="s">
        <v>94</v>
      </c>
      <c r="M72" s="17">
        <v>79669</v>
      </c>
      <c r="N72" s="20" t="s">
        <v>207</v>
      </c>
      <c r="O72" s="19">
        <v>89916638</v>
      </c>
      <c r="P72" s="58">
        <v>44512</v>
      </c>
      <c r="Q72" s="21">
        <v>830037946</v>
      </c>
      <c r="R72" s="20" t="s">
        <v>208</v>
      </c>
      <c r="S72" s="12">
        <v>31821</v>
      </c>
      <c r="T72" s="58">
        <v>44516</v>
      </c>
      <c r="V72" s="56"/>
      <c r="W72" s="77"/>
      <c r="X72" s="77"/>
      <c r="Y72" s="54">
        <v>44516</v>
      </c>
      <c r="Z72" s="54">
        <v>44561</v>
      </c>
      <c r="AB72" s="16"/>
      <c r="AC72" s="54">
        <v>44561</v>
      </c>
      <c r="AD72" s="13">
        <v>89916638</v>
      </c>
      <c r="AE72" s="22" t="s">
        <v>80</v>
      </c>
      <c r="AF72" s="54"/>
      <c r="AG72" s="54" t="s">
        <v>52</v>
      </c>
      <c r="AH72" s="54" t="s">
        <v>53</v>
      </c>
      <c r="AI72" s="55" t="s">
        <v>54</v>
      </c>
      <c r="AJ72" s="55" t="s">
        <v>55</v>
      </c>
      <c r="AK72" s="59" t="s">
        <v>77</v>
      </c>
      <c r="AL72" s="55" t="s">
        <v>54</v>
      </c>
      <c r="AM72" s="55" t="s">
        <v>55</v>
      </c>
      <c r="AN72" s="59" t="s">
        <v>77</v>
      </c>
      <c r="AO72" s="79">
        <v>45</v>
      </c>
      <c r="AP72" s="93"/>
    </row>
    <row r="73" spans="1:42" ht="38.25" hidden="1" x14ac:dyDescent="0.25">
      <c r="A73" s="53"/>
      <c r="B73" s="54"/>
      <c r="C73" s="69">
        <v>2021</v>
      </c>
      <c r="D73" s="15">
        <v>131266</v>
      </c>
      <c r="E73" s="20" t="s">
        <v>211</v>
      </c>
      <c r="F73" s="55" t="s">
        <v>426</v>
      </c>
      <c r="G73" s="56" t="s">
        <v>44</v>
      </c>
      <c r="H73" s="57" t="s">
        <v>427</v>
      </c>
      <c r="I73" s="69">
        <v>5721</v>
      </c>
      <c r="J73" s="14">
        <v>10000000</v>
      </c>
      <c r="K73" s="54">
        <v>44308</v>
      </c>
      <c r="L73" s="55" t="s">
        <v>46</v>
      </c>
      <c r="M73" s="23">
        <v>73889</v>
      </c>
      <c r="N73" s="20" t="s">
        <v>428</v>
      </c>
      <c r="O73" s="19">
        <v>10000000</v>
      </c>
      <c r="P73" s="58">
        <v>44414</v>
      </c>
      <c r="Q73" s="21">
        <v>800020006</v>
      </c>
      <c r="R73" s="20" t="s">
        <v>429</v>
      </c>
      <c r="S73" s="12">
        <v>22321</v>
      </c>
      <c r="T73" s="58">
        <v>44419</v>
      </c>
      <c r="V73" s="56"/>
      <c r="W73" s="77"/>
      <c r="X73" s="77"/>
      <c r="Y73" s="54">
        <v>44419</v>
      </c>
      <c r="Z73" s="54">
        <v>44561</v>
      </c>
      <c r="AA73" s="19">
        <v>5000000</v>
      </c>
      <c r="AB73" s="16">
        <v>120</v>
      </c>
      <c r="AC73" s="54">
        <v>44681</v>
      </c>
      <c r="AD73" s="13">
        <v>15000000</v>
      </c>
      <c r="AE73" s="22" t="s">
        <v>430</v>
      </c>
      <c r="AF73" s="54"/>
      <c r="AG73" s="54" t="s">
        <v>52</v>
      </c>
      <c r="AH73" s="54" t="s">
        <v>53</v>
      </c>
      <c r="AI73" s="55" t="s">
        <v>57</v>
      </c>
      <c r="AJ73" s="55" t="s">
        <v>55</v>
      </c>
      <c r="AK73" s="59" t="s">
        <v>430</v>
      </c>
      <c r="AL73" s="55" t="s">
        <v>57</v>
      </c>
      <c r="AM73" s="55" t="s">
        <v>55</v>
      </c>
      <c r="AN73" s="59" t="s">
        <v>430</v>
      </c>
      <c r="AO73" s="79">
        <v>142</v>
      </c>
      <c r="AP73" s="93"/>
    </row>
    <row r="74" spans="1:42" ht="25.5" hidden="1" x14ac:dyDescent="0.25">
      <c r="A74" s="53"/>
      <c r="B74" s="54"/>
      <c r="C74" s="69">
        <v>2021</v>
      </c>
      <c r="D74" s="15">
        <v>52</v>
      </c>
      <c r="E74" s="55" t="s">
        <v>81</v>
      </c>
      <c r="F74" s="55" t="s">
        <v>431</v>
      </c>
      <c r="G74" s="56" t="s">
        <v>44</v>
      </c>
      <c r="H74" s="57" t="s">
        <v>432</v>
      </c>
      <c r="I74" s="69">
        <v>10021</v>
      </c>
      <c r="J74" s="14">
        <v>26775000</v>
      </c>
      <c r="K74" s="54">
        <v>44522</v>
      </c>
      <c r="L74" s="55" t="s">
        <v>46</v>
      </c>
      <c r="M74" s="23">
        <v>48</v>
      </c>
      <c r="N74" s="20" t="s">
        <v>433</v>
      </c>
      <c r="O74" s="19">
        <v>15000000</v>
      </c>
      <c r="P74" s="58">
        <v>44531</v>
      </c>
      <c r="Q74" s="21">
        <v>900841507</v>
      </c>
      <c r="R74" s="20" t="s">
        <v>434</v>
      </c>
      <c r="S74" s="12">
        <v>34321</v>
      </c>
      <c r="T74" s="58">
        <v>44532</v>
      </c>
      <c r="U74" s="70" t="s">
        <v>86</v>
      </c>
      <c r="V74" s="56" t="s">
        <v>435</v>
      </c>
      <c r="W74" s="77" t="s">
        <v>436</v>
      </c>
      <c r="X74" s="77">
        <v>44532</v>
      </c>
      <c r="Y74" s="54">
        <v>44532</v>
      </c>
      <c r="Z74" s="54">
        <v>44550</v>
      </c>
      <c r="AB74" s="16"/>
      <c r="AC74" s="54">
        <v>44550</v>
      </c>
      <c r="AD74" s="13">
        <v>15000000</v>
      </c>
      <c r="AE74" s="22" t="s">
        <v>333</v>
      </c>
      <c r="AF74" s="54"/>
      <c r="AG74" s="54" t="s">
        <v>125</v>
      </c>
      <c r="AH74" s="54" t="s">
        <v>53</v>
      </c>
      <c r="AI74" s="55" t="s">
        <v>57</v>
      </c>
      <c r="AJ74" s="55" t="s">
        <v>55</v>
      </c>
      <c r="AK74" s="59" t="s">
        <v>333</v>
      </c>
      <c r="AL74" s="55"/>
      <c r="AM74" s="55"/>
      <c r="AN74" s="59"/>
      <c r="AO74" s="79">
        <v>18</v>
      </c>
      <c r="AP74" s="93"/>
    </row>
    <row r="75" spans="1:42" ht="38.25" hidden="1" x14ac:dyDescent="0.25">
      <c r="A75" s="53"/>
      <c r="B75" s="54"/>
      <c r="C75" s="69">
        <v>2021</v>
      </c>
      <c r="D75" s="15">
        <v>80453</v>
      </c>
      <c r="E75" s="20" t="s">
        <v>204</v>
      </c>
      <c r="F75" s="55" t="s">
        <v>437</v>
      </c>
      <c r="G75" s="56" t="s">
        <v>44</v>
      </c>
      <c r="H75" s="57" t="s">
        <v>438</v>
      </c>
      <c r="I75" s="69">
        <v>9921</v>
      </c>
      <c r="J75" s="14">
        <v>20341200</v>
      </c>
      <c r="K75" s="54">
        <v>44519</v>
      </c>
      <c r="L75" s="55" t="s">
        <v>94</v>
      </c>
      <c r="M75" s="17">
        <v>80453</v>
      </c>
      <c r="N75" s="20" t="s">
        <v>356</v>
      </c>
      <c r="O75" s="19">
        <v>20341200</v>
      </c>
      <c r="P75" s="58">
        <v>44523</v>
      </c>
      <c r="Q75" s="21">
        <v>800237412</v>
      </c>
      <c r="R75" s="20" t="s">
        <v>357</v>
      </c>
      <c r="S75" s="12">
        <v>33321</v>
      </c>
      <c r="T75" s="58">
        <v>44523</v>
      </c>
      <c r="V75" s="56"/>
      <c r="W75" s="77"/>
      <c r="X75" s="77"/>
      <c r="Y75" s="54">
        <v>44523</v>
      </c>
      <c r="Z75" s="54">
        <v>44550</v>
      </c>
      <c r="AB75" s="16"/>
      <c r="AC75" s="54">
        <v>44550</v>
      </c>
      <c r="AD75" s="13">
        <v>20341200</v>
      </c>
      <c r="AE75" s="20" t="s">
        <v>439</v>
      </c>
      <c r="AF75" s="54"/>
      <c r="AG75" s="54" t="s">
        <v>125</v>
      </c>
      <c r="AH75" s="54" t="s">
        <v>126</v>
      </c>
      <c r="AI75" s="55" t="s">
        <v>54</v>
      </c>
      <c r="AJ75" s="55" t="s">
        <v>55</v>
      </c>
      <c r="AK75" s="59" t="s">
        <v>440</v>
      </c>
      <c r="AL75" s="55"/>
      <c r="AM75" s="55"/>
      <c r="AN75" s="59"/>
      <c r="AO75" s="79">
        <v>27</v>
      </c>
      <c r="AP75" s="93"/>
    </row>
    <row r="76" spans="1:42" ht="25.5" hidden="1" x14ac:dyDescent="0.25">
      <c r="A76" s="53"/>
      <c r="B76" s="54"/>
      <c r="C76" s="69">
        <v>2021</v>
      </c>
      <c r="D76" s="15">
        <v>125540</v>
      </c>
      <c r="E76" s="20" t="s">
        <v>211</v>
      </c>
      <c r="F76" s="55" t="s">
        <v>441</v>
      </c>
      <c r="G76" s="56" t="s">
        <v>44</v>
      </c>
      <c r="H76" s="57" t="s">
        <v>442</v>
      </c>
      <c r="I76" s="69">
        <v>6521</v>
      </c>
      <c r="J76" s="14">
        <v>868319</v>
      </c>
      <c r="K76" s="54">
        <v>44340</v>
      </c>
      <c r="L76" s="55" t="s">
        <v>94</v>
      </c>
      <c r="M76" s="23">
        <v>70586</v>
      </c>
      <c r="N76" s="20" t="s">
        <v>443</v>
      </c>
      <c r="O76" s="19">
        <v>772883</v>
      </c>
      <c r="P76" s="58">
        <v>44357</v>
      </c>
      <c r="Q76" s="21">
        <v>860037013</v>
      </c>
      <c r="R76" s="20" t="s">
        <v>208</v>
      </c>
      <c r="S76" s="12">
        <v>17121</v>
      </c>
      <c r="T76" s="58">
        <v>44357</v>
      </c>
      <c r="V76" s="56"/>
      <c r="W76" s="77"/>
      <c r="X76" s="77"/>
      <c r="Y76" s="54">
        <v>44357</v>
      </c>
      <c r="Z76" s="54">
        <v>44393</v>
      </c>
      <c r="AB76" s="16"/>
      <c r="AC76" s="54">
        <v>44393</v>
      </c>
      <c r="AD76" s="13">
        <v>772883</v>
      </c>
      <c r="AE76" s="22" t="s">
        <v>430</v>
      </c>
      <c r="AF76" s="54" t="s">
        <v>210</v>
      </c>
      <c r="AG76" s="54" t="s">
        <v>52</v>
      </c>
      <c r="AH76" s="54" t="s">
        <v>53</v>
      </c>
      <c r="AI76" s="55" t="s">
        <v>57</v>
      </c>
      <c r="AJ76" s="55" t="s">
        <v>91</v>
      </c>
      <c r="AK76" s="59" t="s">
        <v>430</v>
      </c>
      <c r="AL76" s="55" t="s">
        <v>57</v>
      </c>
      <c r="AM76" s="55" t="s">
        <v>91</v>
      </c>
      <c r="AN76" s="59" t="s">
        <v>430</v>
      </c>
      <c r="AO76" s="79">
        <v>36</v>
      </c>
      <c r="AP76" s="93"/>
    </row>
    <row r="77" spans="1:42" ht="45" hidden="1" x14ac:dyDescent="0.25">
      <c r="A77" s="53"/>
      <c r="B77" s="54"/>
      <c r="C77" s="69">
        <v>2021</v>
      </c>
      <c r="D77" s="15">
        <v>125543</v>
      </c>
      <c r="E77" s="20" t="s">
        <v>204</v>
      </c>
      <c r="F77" s="55" t="s">
        <v>444</v>
      </c>
      <c r="G77" s="56" t="s">
        <v>44</v>
      </c>
      <c r="H77" s="57" t="s">
        <v>445</v>
      </c>
      <c r="I77" s="69">
        <v>7121</v>
      </c>
      <c r="J77" s="14">
        <v>9299000</v>
      </c>
      <c r="K77" s="54">
        <v>44355</v>
      </c>
      <c r="L77" s="55" t="s">
        <v>94</v>
      </c>
      <c r="M77" s="23">
        <v>70964</v>
      </c>
      <c r="N77" s="20" t="s">
        <v>446</v>
      </c>
      <c r="O77" s="19">
        <v>9299000</v>
      </c>
      <c r="P77" s="58">
        <v>44364</v>
      </c>
      <c r="Q77" s="21">
        <v>890900943</v>
      </c>
      <c r="R77" s="20" t="s">
        <v>208</v>
      </c>
      <c r="S77" s="69">
        <v>18521</v>
      </c>
      <c r="T77" s="58">
        <v>44365</v>
      </c>
      <c r="V77" s="56"/>
      <c r="W77" s="77"/>
      <c r="X77" s="77"/>
      <c r="Y77" s="54">
        <v>44365</v>
      </c>
      <c r="Z77" s="54">
        <v>44407</v>
      </c>
      <c r="AB77" s="16"/>
      <c r="AC77" s="54">
        <v>44407</v>
      </c>
      <c r="AD77" s="13">
        <v>9299000</v>
      </c>
      <c r="AE77" s="22" t="s">
        <v>261</v>
      </c>
      <c r="AF77" s="54" t="s">
        <v>124</v>
      </c>
      <c r="AG77" s="54" t="s">
        <v>52</v>
      </c>
      <c r="AH77" s="54" t="s">
        <v>53</v>
      </c>
      <c r="AI77" s="55" t="s">
        <v>57</v>
      </c>
      <c r="AJ77" s="55"/>
      <c r="AK77" s="59"/>
      <c r="AL77" s="55"/>
      <c r="AM77" s="55"/>
      <c r="AN77" s="59"/>
      <c r="AO77" s="79">
        <v>42</v>
      </c>
      <c r="AP77" s="93"/>
    </row>
    <row r="78" spans="1:42" ht="45" hidden="1" x14ac:dyDescent="0.25">
      <c r="A78" s="53"/>
      <c r="B78" s="54"/>
      <c r="C78" s="69">
        <v>2021</v>
      </c>
      <c r="D78" s="15">
        <v>125543</v>
      </c>
      <c r="E78" s="20" t="s">
        <v>204</v>
      </c>
      <c r="F78" s="55" t="s">
        <v>444</v>
      </c>
      <c r="G78" s="56" t="s">
        <v>44</v>
      </c>
      <c r="H78" s="57" t="s">
        <v>447</v>
      </c>
      <c r="I78" s="69">
        <v>7121</v>
      </c>
      <c r="J78" s="14">
        <v>4598500</v>
      </c>
      <c r="K78" s="54">
        <v>44355</v>
      </c>
      <c r="L78" s="55" t="s">
        <v>94</v>
      </c>
      <c r="M78" s="23">
        <v>70965</v>
      </c>
      <c r="N78" s="20" t="s">
        <v>448</v>
      </c>
      <c r="O78" s="19">
        <v>4598500</v>
      </c>
      <c r="P78" s="58">
        <v>44364</v>
      </c>
      <c r="Q78" s="21">
        <v>830037946</v>
      </c>
      <c r="R78" s="20" t="s">
        <v>208</v>
      </c>
      <c r="S78" s="12">
        <v>18621</v>
      </c>
      <c r="T78" s="58">
        <v>44365</v>
      </c>
      <c r="V78" s="56"/>
      <c r="W78" s="77"/>
      <c r="X78" s="77"/>
      <c r="Y78" s="54">
        <v>44365</v>
      </c>
      <c r="Z78" s="54">
        <v>44407</v>
      </c>
      <c r="AB78" s="16"/>
      <c r="AC78" s="54">
        <v>44407</v>
      </c>
      <c r="AD78" s="13">
        <v>4598500</v>
      </c>
      <c r="AE78" s="22" t="s">
        <v>261</v>
      </c>
      <c r="AF78" s="54" t="s">
        <v>210</v>
      </c>
      <c r="AG78" s="54" t="s">
        <v>52</v>
      </c>
      <c r="AH78" s="54" t="s">
        <v>53</v>
      </c>
      <c r="AI78" s="55" t="s">
        <v>57</v>
      </c>
      <c r="AJ78" s="55"/>
      <c r="AK78" s="59"/>
      <c r="AL78" s="55"/>
      <c r="AM78" s="55"/>
      <c r="AN78" s="59"/>
      <c r="AO78" s="79">
        <v>42</v>
      </c>
      <c r="AP78" s="93"/>
    </row>
    <row r="79" spans="1:42" ht="38.25" hidden="1" x14ac:dyDescent="0.25">
      <c r="A79" s="53"/>
      <c r="B79" s="54"/>
      <c r="C79" s="69">
        <v>2021</v>
      </c>
      <c r="D79" s="15">
        <v>127702</v>
      </c>
      <c r="E79" s="20" t="s">
        <v>204</v>
      </c>
      <c r="F79" s="55" t="s">
        <v>449</v>
      </c>
      <c r="G79" s="56" t="s">
        <v>44</v>
      </c>
      <c r="H79" s="57" t="s">
        <v>450</v>
      </c>
      <c r="I79" s="69">
        <v>7721</v>
      </c>
      <c r="J79" s="14">
        <v>4151063</v>
      </c>
      <c r="K79" s="54">
        <v>44371</v>
      </c>
      <c r="L79" s="55" t="s">
        <v>94</v>
      </c>
      <c r="M79" s="17">
        <v>72788</v>
      </c>
      <c r="N79" s="20" t="s">
        <v>356</v>
      </c>
      <c r="O79" s="19">
        <v>4151063</v>
      </c>
      <c r="P79" s="58">
        <v>44398</v>
      </c>
      <c r="Q79" s="21">
        <v>800237412</v>
      </c>
      <c r="R79" s="20" t="s">
        <v>357</v>
      </c>
      <c r="S79" s="12">
        <v>21421</v>
      </c>
      <c r="T79" s="58">
        <v>44399</v>
      </c>
      <c r="V79" s="56"/>
      <c r="W79" s="77"/>
      <c r="X79" s="77"/>
      <c r="Y79" s="54">
        <v>44399</v>
      </c>
      <c r="Z79" s="54">
        <v>44553</v>
      </c>
      <c r="AB79" s="16"/>
      <c r="AC79" s="54">
        <v>44553</v>
      </c>
      <c r="AD79" s="13">
        <v>4151063</v>
      </c>
      <c r="AE79" s="22" t="s">
        <v>451</v>
      </c>
      <c r="AF79" s="54"/>
      <c r="AG79" s="54" t="s">
        <v>52</v>
      </c>
      <c r="AH79" s="54" t="s">
        <v>126</v>
      </c>
      <c r="AI79" s="55" t="s">
        <v>54</v>
      </c>
      <c r="AJ79" s="55" t="s">
        <v>55</v>
      </c>
      <c r="AK79" s="59"/>
      <c r="AL79" s="55"/>
      <c r="AM79" s="55"/>
      <c r="AN79" s="59"/>
      <c r="AO79" s="79">
        <v>154</v>
      </c>
      <c r="AP79" s="93"/>
    </row>
    <row r="80" spans="1:42" ht="25.5" hidden="1" x14ac:dyDescent="0.25">
      <c r="A80" s="53"/>
      <c r="B80" s="54"/>
      <c r="C80" s="69">
        <v>2021</v>
      </c>
      <c r="D80" s="15">
        <v>140889</v>
      </c>
      <c r="E80" s="20" t="s">
        <v>211</v>
      </c>
      <c r="F80" s="55" t="s">
        <v>441</v>
      </c>
      <c r="G80" s="56" t="s">
        <v>44</v>
      </c>
      <c r="H80" s="57" t="s">
        <v>452</v>
      </c>
      <c r="I80" s="69">
        <v>9521</v>
      </c>
      <c r="J80" s="14">
        <v>691940</v>
      </c>
      <c r="K80" s="54">
        <v>44482</v>
      </c>
      <c r="L80" s="55" t="s">
        <v>94</v>
      </c>
      <c r="M80" s="17">
        <v>79731</v>
      </c>
      <c r="N80" s="20" t="s">
        <v>453</v>
      </c>
      <c r="O80" s="19">
        <v>691940</v>
      </c>
      <c r="P80" s="58">
        <v>44516</v>
      </c>
      <c r="Q80" s="21">
        <v>860002400</v>
      </c>
      <c r="R80" s="20" t="s">
        <v>208</v>
      </c>
      <c r="S80" s="12">
        <v>32121</v>
      </c>
      <c r="T80" s="58">
        <v>44516</v>
      </c>
      <c r="V80" s="56"/>
      <c r="W80" s="77"/>
      <c r="X80" s="77"/>
      <c r="Y80" s="54">
        <v>44516</v>
      </c>
      <c r="Z80" s="54">
        <v>44530</v>
      </c>
      <c r="AB80" s="16"/>
      <c r="AC80" s="54">
        <v>44530</v>
      </c>
      <c r="AD80" s="13">
        <v>691940</v>
      </c>
      <c r="AE80" s="22" t="s">
        <v>366</v>
      </c>
      <c r="AF80" s="54"/>
      <c r="AG80" s="54" t="s">
        <v>52</v>
      </c>
      <c r="AH80" s="54" t="s">
        <v>53</v>
      </c>
      <c r="AI80" s="55" t="s">
        <v>54</v>
      </c>
      <c r="AJ80" s="55" t="s">
        <v>55</v>
      </c>
      <c r="AK80" s="59" t="s">
        <v>366</v>
      </c>
      <c r="AL80" s="55" t="s">
        <v>54</v>
      </c>
      <c r="AM80" s="55" t="s">
        <v>55</v>
      </c>
      <c r="AN80" s="59" t="s">
        <v>366</v>
      </c>
      <c r="AO80" s="79">
        <v>14</v>
      </c>
      <c r="AP80" s="93"/>
    </row>
    <row r="81" spans="1:42" ht="25.5" hidden="1" x14ac:dyDescent="0.25">
      <c r="A81" s="53"/>
      <c r="B81" s="54"/>
      <c r="C81" s="69">
        <v>2021</v>
      </c>
      <c r="D81" s="15">
        <v>136223</v>
      </c>
      <c r="E81" s="20" t="s">
        <v>204</v>
      </c>
      <c r="F81" s="55" t="s">
        <v>454</v>
      </c>
      <c r="G81" s="56" t="s">
        <v>44</v>
      </c>
      <c r="H81" s="57" t="s">
        <v>455</v>
      </c>
      <c r="I81" s="69">
        <v>9721</v>
      </c>
      <c r="J81" s="14">
        <v>45246000</v>
      </c>
      <c r="K81" s="54">
        <v>44516</v>
      </c>
      <c r="L81" s="55" t="s">
        <v>94</v>
      </c>
      <c r="M81" s="17">
        <v>80050</v>
      </c>
      <c r="N81" s="20" t="s">
        <v>448</v>
      </c>
      <c r="O81" s="19">
        <v>45246000</v>
      </c>
      <c r="P81" s="58">
        <v>44518</v>
      </c>
      <c r="Q81" s="21">
        <v>830037946</v>
      </c>
      <c r="R81" s="20" t="s">
        <v>208</v>
      </c>
      <c r="S81" s="12">
        <v>32821</v>
      </c>
      <c r="T81" s="58">
        <v>44519</v>
      </c>
      <c r="V81" s="56"/>
      <c r="W81" s="77"/>
      <c r="X81" s="77"/>
      <c r="Y81" s="54">
        <v>44519</v>
      </c>
      <c r="Z81" s="54">
        <v>44561</v>
      </c>
      <c r="AB81" s="16"/>
      <c r="AC81" s="54">
        <v>44561</v>
      </c>
      <c r="AD81" s="13">
        <v>45246000</v>
      </c>
      <c r="AE81" s="22" t="s">
        <v>59</v>
      </c>
      <c r="AF81" s="54"/>
      <c r="AG81" s="54" t="s">
        <v>52</v>
      </c>
      <c r="AH81" s="54" t="s">
        <v>53</v>
      </c>
      <c r="AI81" s="55" t="s">
        <v>54</v>
      </c>
      <c r="AJ81" s="55" t="s">
        <v>55</v>
      </c>
      <c r="AK81" s="59" t="s">
        <v>56</v>
      </c>
      <c r="AL81" s="55" t="s">
        <v>54</v>
      </c>
      <c r="AM81" s="55" t="s">
        <v>55</v>
      </c>
      <c r="AN81" s="59" t="s">
        <v>56</v>
      </c>
      <c r="AO81" s="79">
        <v>42</v>
      </c>
      <c r="AP81" s="93"/>
    </row>
    <row r="82" spans="1:42" ht="25.5" hidden="1" x14ac:dyDescent="0.25">
      <c r="A82" s="53"/>
      <c r="B82" s="54"/>
      <c r="C82" s="69">
        <v>2021</v>
      </c>
      <c r="D82" s="15">
        <v>144102</v>
      </c>
      <c r="E82" s="20" t="s">
        <v>211</v>
      </c>
      <c r="F82" s="55" t="s">
        <v>456</v>
      </c>
      <c r="G82" s="56" t="s">
        <v>44</v>
      </c>
      <c r="H82" s="57" t="s">
        <v>457</v>
      </c>
      <c r="I82" s="69">
        <v>9821</v>
      </c>
      <c r="J82" s="14">
        <v>12447179.42</v>
      </c>
      <c r="K82" s="54">
        <v>44518</v>
      </c>
      <c r="L82" s="55" t="s">
        <v>94</v>
      </c>
      <c r="M82" s="23">
        <v>82465</v>
      </c>
      <c r="N82" s="20" t="s">
        <v>458</v>
      </c>
      <c r="O82" s="19">
        <v>3785281.71</v>
      </c>
      <c r="P82" s="58">
        <v>44557</v>
      </c>
      <c r="Q82" s="21">
        <v>830073623</v>
      </c>
      <c r="R82" s="20" t="s">
        <v>208</v>
      </c>
      <c r="S82" s="12">
        <v>35121</v>
      </c>
      <c r="T82" s="58">
        <v>44544</v>
      </c>
      <c r="V82" s="56"/>
      <c r="W82" s="77"/>
      <c r="X82" s="77"/>
      <c r="Y82" s="54">
        <v>44544</v>
      </c>
      <c r="Z82" s="54">
        <v>44557</v>
      </c>
      <c r="AB82" s="16"/>
      <c r="AC82" s="54">
        <v>44557</v>
      </c>
      <c r="AD82" s="13">
        <v>3785281.71</v>
      </c>
      <c r="AE82" s="22" t="s">
        <v>383</v>
      </c>
      <c r="AF82" s="54"/>
      <c r="AG82" s="54" t="s">
        <v>52</v>
      </c>
      <c r="AH82" s="54" t="s">
        <v>53</v>
      </c>
      <c r="AI82" s="55" t="s">
        <v>57</v>
      </c>
      <c r="AJ82" s="55" t="s">
        <v>55</v>
      </c>
      <c r="AK82" s="59" t="s">
        <v>459</v>
      </c>
      <c r="AL82" s="55" t="s">
        <v>57</v>
      </c>
      <c r="AM82" s="55" t="s">
        <v>55</v>
      </c>
      <c r="AN82" s="59" t="s">
        <v>459</v>
      </c>
      <c r="AO82" s="79">
        <v>13</v>
      </c>
      <c r="AP82" s="93"/>
    </row>
    <row r="83" spans="1:42" ht="25.5" hidden="1" x14ac:dyDescent="0.25">
      <c r="A83" s="53"/>
      <c r="B83" s="54"/>
      <c r="C83" s="69">
        <v>2021</v>
      </c>
      <c r="D83" s="15">
        <v>144108</v>
      </c>
      <c r="E83" s="20" t="s">
        <v>211</v>
      </c>
      <c r="F83" s="55" t="s">
        <v>460</v>
      </c>
      <c r="G83" s="56" t="s">
        <v>44</v>
      </c>
      <c r="H83" s="57" t="s">
        <v>457</v>
      </c>
      <c r="I83" s="69">
        <v>9821</v>
      </c>
      <c r="J83" s="14">
        <v>0</v>
      </c>
      <c r="K83" s="54">
        <v>44518</v>
      </c>
      <c r="L83" s="55" t="s">
        <v>94</v>
      </c>
      <c r="M83" s="23">
        <v>81998</v>
      </c>
      <c r="N83" s="20" t="s">
        <v>458</v>
      </c>
      <c r="O83" s="19">
        <v>684027.42</v>
      </c>
      <c r="P83" s="58">
        <v>44537</v>
      </c>
      <c r="Q83" s="21">
        <v>830073623</v>
      </c>
      <c r="R83" s="20" t="s">
        <v>208</v>
      </c>
      <c r="T83" s="58"/>
      <c r="U83" s="70" t="s">
        <v>49</v>
      </c>
      <c r="V83" s="56" t="s">
        <v>461</v>
      </c>
      <c r="W83" s="77">
        <v>44539</v>
      </c>
      <c r="X83" s="77">
        <v>44543</v>
      </c>
      <c r="Y83" s="54">
        <v>44543</v>
      </c>
      <c r="Z83" s="54">
        <v>44557</v>
      </c>
      <c r="AB83" s="16"/>
      <c r="AC83" s="54">
        <v>44557</v>
      </c>
      <c r="AD83" s="13">
        <v>684027.42</v>
      </c>
      <c r="AE83" s="22" t="s">
        <v>383</v>
      </c>
      <c r="AF83" s="54"/>
      <c r="AG83" s="54" t="s">
        <v>52</v>
      </c>
      <c r="AH83" s="54" t="s">
        <v>53</v>
      </c>
      <c r="AI83" s="55" t="s">
        <v>57</v>
      </c>
      <c r="AJ83" s="55" t="s">
        <v>55</v>
      </c>
      <c r="AK83" s="59" t="s">
        <v>459</v>
      </c>
      <c r="AL83" s="55" t="s">
        <v>57</v>
      </c>
      <c r="AM83" s="55" t="s">
        <v>55</v>
      </c>
      <c r="AN83" s="59" t="s">
        <v>459</v>
      </c>
      <c r="AO83" s="79">
        <v>14</v>
      </c>
      <c r="AP83" s="93"/>
    </row>
    <row r="84" spans="1:42" ht="25.5" hidden="1" x14ac:dyDescent="0.25">
      <c r="A84" s="53"/>
      <c r="B84" s="54"/>
      <c r="C84" s="69">
        <v>2021</v>
      </c>
      <c r="D84" s="15"/>
      <c r="E84" s="20" t="s">
        <v>211</v>
      </c>
      <c r="F84" s="55" t="s">
        <v>462</v>
      </c>
      <c r="G84" s="56" t="s">
        <v>44</v>
      </c>
      <c r="H84" s="57" t="s">
        <v>457</v>
      </c>
      <c r="I84" s="69">
        <v>9821</v>
      </c>
      <c r="J84" s="14">
        <v>0</v>
      </c>
      <c r="K84" s="54">
        <v>44518</v>
      </c>
      <c r="L84" s="55" t="s">
        <v>94</v>
      </c>
      <c r="M84" s="23">
        <v>81997</v>
      </c>
      <c r="N84" s="20" t="s">
        <v>463</v>
      </c>
      <c r="O84" s="19">
        <v>4952382.49</v>
      </c>
      <c r="P84" s="58">
        <v>44537</v>
      </c>
      <c r="Q84" s="21">
        <v>900293507</v>
      </c>
      <c r="R84" s="20" t="s">
        <v>208</v>
      </c>
      <c r="T84" s="58"/>
      <c r="U84" s="70" t="s">
        <v>86</v>
      </c>
      <c r="V84" s="56" t="s">
        <v>464</v>
      </c>
      <c r="W84" s="77"/>
      <c r="X84" s="77">
        <v>44540</v>
      </c>
      <c r="Y84" s="54">
        <v>44540</v>
      </c>
      <c r="Z84" s="54">
        <v>44557</v>
      </c>
      <c r="AB84" s="16"/>
      <c r="AC84" s="54">
        <v>44557</v>
      </c>
      <c r="AD84" s="13">
        <v>4952382.49</v>
      </c>
      <c r="AE84" s="22" t="s">
        <v>383</v>
      </c>
      <c r="AF84" s="54"/>
      <c r="AG84" s="54" t="s">
        <v>52</v>
      </c>
      <c r="AH84" s="54" t="s">
        <v>53</v>
      </c>
      <c r="AI84" s="55" t="s">
        <v>57</v>
      </c>
      <c r="AJ84" s="55" t="s">
        <v>55</v>
      </c>
      <c r="AK84" s="59" t="s">
        <v>459</v>
      </c>
      <c r="AL84" s="55" t="s">
        <v>57</v>
      </c>
      <c r="AM84" s="55" t="s">
        <v>55</v>
      </c>
      <c r="AN84" s="59" t="s">
        <v>459</v>
      </c>
      <c r="AO84" s="79">
        <v>17</v>
      </c>
      <c r="AP84" s="93"/>
    </row>
    <row r="85" spans="1:42" ht="45.75" customHeight="1" x14ac:dyDescent="0.25">
      <c r="A85" s="53" t="s">
        <v>465</v>
      </c>
      <c r="B85" s="54" t="s">
        <v>466</v>
      </c>
      <c r="C85" s="69">
        <v>2022</v>
      </c>
      <c r="D85" s="15">
        <v>1</v>
      </c>
      <c r="E85" s="55" t="s">
        <v>42</v>
      </c>
      <c r="F85" s="55" t="s">
        <v>467</v>
      </c>
      <c r="G85" s="56" t="s">
        <v>44</v>
      </c>
      <c r="H85" s="57" t="s">
        <v>468</v>
      </c>
      <c r="I85" s="69">
        <v>3222</v>
      </c>
      <c r="J85" s="14">
        <v>374078969</v>
      </c>
      <c r="K85" s="54">
        <v>44575</v>
      </c>
      <c r="L85" s="55" t="s">
        <v>46</v>
      </c>
      <c r="M85" s="17">
        <v>2</v>
      </c>
      <c r="N85" s="20" t="s">
        <v>469</v>
      </c>
      <c r="O85" s="19">
        <v>374068969</v>
      </c>
      <c r="P85" s="58">
        <v>44579</v>
      </c>
      <c r="Q85" s="21">
        <v>899999118</v>
      </c>
      <c r="R85" s="20" t="s">
        <v>470</v>
      </c>
      <c r="S85" s="12">
        <v>2722</v>
      </c>
      <c r="T85" s="58">
        <v>44580</v>
      </c>
      <c r="U85" s="20" t="s">
        <v>209</v>
      </c>
      <c r="V85" s="84"/>
      <c r="W85" s="158"/>
      <c r="X85" s="158"/>
      <c r="Y85" s="54">
        <v>44580</v>
      </c>
      <c r="Z85" s="54">
        <v>44926</v>
      </c>
      <c r="AA85" s="19">
        <v>15905400</v>
      </c>
      <c r="AB85" s="16">
        <v>14</v>
      </c>
      <c r="AC85" s="54">
        <v>44940</v>
      </c>
      <c r="AD85" s="13">
        <v>389974369</v>
      </c>
      <c r="AE85" s="22" t="s">
        <v>80</v>
      </c>
      <c r="AF85" s="54"/>
      <c r="AG85" s="54" t="s">
        <v>52</v>
      </c>
      <c r="AH85" s="54" t="s">
        <v>53</v>
      </c>
      <c r="AI85" s="55" t="s">
        <v>54</v>
      </c>
      <c r="AJ85" s="55" t="s">
        <v>55</v>
      </c>
      <c r="AK85" s="59" t="s">
        <v>80</v>
      </c>
      <c r="AL85" s="55" t="s">
        <v>80</v>
      </c>
      <c r="AM85" s="55" t="s">
        <v>91</v>
      </c>
      <c r="AN85" s="59"/>
      <c r="AO85" s="79">
        <v>346</v>
      </c>
      <c r="AP85" s="93"/>
    </row>
    <row r="86" spans="1:42" ht="45.75" customHeight="1" x14ac:dyDescent="0.25">
      <c r="A86" s="53" t="s">
        <v>471</v>
      </c>
      <c r="B86" s="54">
        <v>44595</v>
      </c>
      <c r="C86" s="69">
        <v>2022</v>
      </c>
      <c r="D86" s="15">
        <v>2</v>
      </c>
      <c r="E86" s="55" t="s">
        <v>81</v>
      </c>
      <c r="F86" s="55" t="s">
        <v>104</v>
      </c>
      <c r="G86" s="56" t="s">
        <v>44</v>
      </c>
      <c r="H86" s="57" t="s">
        <v>472</v>
      </c>
      <c r="I86" s="69">
        <v>2822</v>
      </c>
      <c r="J86" s="14">
        <v>13460000</v>
      </c>
      <c r="K86" s="54">
        <v>44574</v>
      </c>
      <c r="L86" s="55" t="s">
        <v>46</v>
      </c>
      <c r="M86" s="17">
        <v>21</v>
      </c>
      <c r="N86" s="20" t="s">
        <v>473</v>
      </c>
      <c r="O86" s="19">
        <v>10060000</v>
      </c>
      <c r="P86" s="58">
        <v>44586</v>
      </c>
      <c r="Q86" s="21">
        <v>900454102</v>
      </c>
      <c r="R86" s="20" t="s">
        <v>474</v>
      </c>
      <c r="S86" s="12">
        <v>4522</v>
      </c>
      <c r="T86" s="58">
        <v>44586</v>
      </c>
      <c r="U86" s="70" t="s">
        <v>73</v>
      </c>
      <c r="V86" s="56" t="s">
        <v>475</v>
      </c>
      <c r="W86" s="158">
        <v>44588</v>
      </c>
      <c r="X86" s="158">
        <v>44592</v>
      </c>
      <c r="Y86" s="54">
        <v>44592</v>
      </c>
      <c r="Z86" s="54">
        <v>44926</v>
      </c>
      <c r="AB86" s="16"/>
      <c r="AC86" s="54">
        <v>44926</v>
      </c>
      <c r="AD86" s="13">
        <v>10060000</v>
      </c>
      <c r="AE86" s="22" t="s">
        <v>110</v>
      </c>
      <c r="AF86" s="54"/>
      <c r="AG86" s="54" t="s">
        <v>52</v>
      </c>
      <c r="AH86" s="54" t="s">
        <v>53</v>
      </c>
      <c r="AI86" s="55" t="s">
        <v>54</v>
      </c>
      <c r="AJ86" s="55" t="s">
        <v>91</v>
      </c>
      <c r="AK86" s="59" t="s">
        <v>110</v>
      </c>
      <c r="AL86" s="55"/>
      <c r="AM86" s="55"/>
      <c r="AN86" s="59"/>
      <c r="AO86" s="79">
        <v>334</v>
      </c>
      <c r="AP86" s="93"/>
    </row>
    <row r="87" spans="1:42" ht="45.75" customHeight="1" x14ac:dyDescent="0.25">
      <c r="A87" s="53" t="s">
        <v>471</v>
      </c>
      <c r="B87" s="54">
        <v>44595</v>
      </c>
      <c r="C87" s="69">
        <v>2022</v>
      </c>
      <c r="D87" s="15">
        <v>3</v>
      </c>
      <c r="E87" s="20" t="s">
        <v>42</v>
      </c>
      <c r="F87" s="55" t="s">
        <v>299</v>
      </c>
      <c r="G87" s="56" t="s">
        <v>44</v>
      </c>
      <c r="H87" s="57" t="s">
        <v>476</v>
      </c>
      <c r="I87" s="69">
        <v>3622</v>
      </c>
      <c r="J87" s="14">
        <v>32000000</v>
      </c>
      <c r="K87" s="54">
        <v>44215</v>
      </c>
      <c r="L87" s="55" t="s">
        <v>46</v>
      </c>
      <c r="M87" s="23">
        <v>27</v>
      </c>
      <c r="N87" s="20" t="s">
        <v>477</v>
      </c>
      <c r="O87" s="19">
        <v>17280000</v>
      </c>
      <c r="P87" s="58">
        <v>44587</v>
      </c>
      <c r="Q87" s="82">
        <v>800094574</v>
      </c>
      <c r="R87" s="20" t="s">
        <v>478</v>
      </c>
      <c r="S87" s="12">
        <v>6822</v>
      </c>
      <c r="T87" s="58">
        <v>44588</v>
      </c>
      <c r="U87" s="70" t="s">
        <v>86</v>
      </c>
      <c r="V87" s="56" t="s">
        <v>479</v>
      </c>
      <c r="W87" s="158">
        <v>44588</v>
      </c>
      <c r="X87" s="158">
        <v>44593</v>
      </c>
      <c r="Y87" s="54">
        <v>44593</v>
      </c>
      <c r="Z87" s="54">
        <v>44911</v>
      </c>
      <c r="AB87" s="16"/>
      <c r="AC87" s="54">
        <v>44911</v>
      </c>
      <c r="AD87" s="13">
        <v>17280000</v>
      </c>
      <c r="AE87" s="22" t="s">
        <v>480</v>
      </c>
      <c r="AF87" s="54"/>
      <c r="AG87" s="54" t="s">
        <v>52</v>
      </c>
      <c r="AH87" s="54" t="s">
        <v>53</v>
      </c>
      <c r="AI87" s="55" t="s">
        <v>57</v>
      </c>
      <c r="AJ87" s="55" t="s">
        <v>55</v>
      </c>
      <c r="AK87" s="59" t="s">
        <v>123</v>
      </c>
      <c r="AL87" s="55"/>
      <c r="AM87" s="55"/>
      <c r="AN87" s="59"/>
      <c r="AO87" s="79">
        <v>318</v>
      </c>
      <c r="AP87" s="93"/>
    </row>
    <row r="88" spans="1:42" ht="45.75" hidden="1" customHeight="1" x14ac:dyDescent="0.25">
      <c r="A88" s="53" t="s">
        <v>471</v>
      </c>
      <c r="B88" s="54">
        <v>44595</v>
      </c>
      <c r="C88" s="69">
        <v>2022</v>
      </c>
      <c r="D88" s="15">
        <v>4</v>
      </c>
      <c r="E88" s="20" t="s">
        <v>42</v>
      </c>
      <c r="F88" s="55" t="s">
        <v>411</v>
      </c>
      <c r="G88" s="56" t="s">
        <v>150</v>
      </c>
      <c r="H88" s="57" t="s">
        <v>481</v>
      </c>
      <c r="I88" s="14">
        <v>0</v>
      </c>
      <c r="J88" s="14">
        <v>0</v>
      </c>
      <c r="K88" s="54"/>
      <c r="L88" s="55" t="s">
        <v>46</v>
      </c>
      <c r="M88" s="23">
        <v>0</v>
      </c>
      <c r="N88" s="20" t="s">
        <v>150</v>
      </c>
      <c r="O88" s="19">
        <v>0</v>
      </c>
      <c r="P88" s="58"/>
      <c r="R88" s="20" t="s">
        <v>150</v>
      </c>
      <c r="T88" s="58"/>
      <c r="U88" s="20" t="s">
        <v>150</v>
      </c>
      <c r="V88" s="56"/>
      <c r="W88" s="24"/>
      <c r="Y88" s="54">
        <v>0</v>
      </c>
      <c r="Z88" s="54"/>
      <c r="AB88" s="16"/>
      <c r="AC88" s="54">
        <v>0</v>
      </c>
      <c r="AD88" s="13">
        <v>0</v>
      </c>
      <c r="AE88" s="22" t="s">
        <v>150</v>
      </c>
      <c r="AF88" s="54"/>
      <c r="AG88" s="54" t="s">
        <v>52</v>
      </c>
      <c r="AH88" s="54" t="s">
        <v>53</v>
      </c>
      <c r="AI88" s="55" t="s">
        <v>57</v>
      </c>
      <c r="AJ88" s="55" t="s">
        <v>55</v>
      </c>
      <c r="AK88" s="59" t="s">
        <v>393</v>
      </c>
      <c r="AL88" s="55" t="s">
        <v>57</v>
      </c>
      <c r="AM88" s="55" t="s">
        <v>55</v>
      </c>
      <c r="AN88" s="59" t="s">
        <v>393</v>
      </c>
      <c r="AO88" s="79">
        <v>0</v>
      </c>
      <c r="AP88" s="93"/>
    </row>
    <row r="89" spans="1:42" ht="45.75" customHeight="1" x14ac:dyDescent="0.25">
      <c r="A89" s="53" t="s">
        <v>482</v>
      </c>
      <c r="B89" s="54" t="s">
        <v>466</v>
      </c>
      <c r="C89" s="69">
        <v>2022</v>
      </c>
      <c r="D89" s="15">
        <v>5</v>
      </c>
      <c r="E89" s="20" t="s">
        <v>42</v>
      </c>
      <c r="F89" s="55" t="s">
        <v>43</v>
      </c>
      <c r="G89" s="56" t="s">
        <v>44</v>
      </c>
      <c r="H89" s="57" t="s">
        <v>483</v>
      </c>
      <c r="I89" s="69">
        <v>3722</v>
      </c>
      <c r="J89" s="14">
        <v>151487000</v>
      </c>
      <c r="K89" s="54"/>
      <c r="L89" s="55" t="s">
        <v>46</v>
      </c>
      <c r="M89" s="17">
        <v>26</v>
      </c>
      <c r="N89" s="20" t="s">
        <v>484</v>
      </c>
      <c r="O89" s="19">
        <v>151487000</v>
      </c>
      <c r="P89" s="58">
        <v>44587</v>
      </c>
      <c r="Q89" s="21">
        <v>900171195</v>
      </c>
      <c r="R89" s="20" t="s">
        <v>208</v>
      </c>
      <c r="S89" s="12">
        <v>6922</v>
      </c>
      <c r="T89" s="58">
        <v>44588</v>
      </c>
      <c r="U89" s="70" t="s">
        <v>49</v>
      </c>
      <c r="V89" s="56" t="s">
        <v>485</v>
      </c>
      <c r="W89" s="158">
        <v>44588</v>
      </c>
      <c r="X89" s="18">
        <v>44589</v>
      </c>
      <c r="Y89" s="54">
        <v>44589</v>
      </c>
      <c r="Z89" s="54">
        <v>44926</v>
      </c>
      <c r="AA89" s="19">
        <v>7616000</v>
      </c>
      <c r="AB89" s="16">
        <v>31</v>
      </c>
      <c r="AC89" s="54">
        <v>44957</v>
      </c>
      <c r="AD89" s="13">
        <v>159103000</v>
      </c>
      <c r="AE89" s="22" t="s">
        <v>51</v>
      </c>
      <c r="AF89" s="54"/>
      <c r="AG89" s="54" t="s">
        <v>52</v>
      </c>
      <c r="AH89" s="54" t="s">
        <v>53</v>
      </c>
      <c r="AI89" s="55" t="s">
        <v>54</v>
      </c>
      <c r="AJ89" s="55" t="s">
        <v>55</v>
      </c>
      <c r="AK89" s="59" t="s">
        <v>486</v>
      </c>
      <c r="AL89" s="55" t="s">
        <v>76</v>
      </c>
      <c r="AM89" s="55" t="s">
        <v>66</v>
      </c>
      <c r="AN89" s="59" t="s">
        <v>59</v>
      </c>
      <c r="AO89" s="79">
        <v>337</v>
      </c>
      <c r="AP89" s="93"/>
    </row>
    <row r="90" spans="1:42" ht="45.75" customHeight="1" x14ac:dyDescent="0.25">
      <c r="A90" s="53" t="s">
        <v>471</v>
      </c>
      <c r="B90" s="54">
        <v>44595</v>
      </c>
      <c r="C90" s="69">
        <v>2022</v>
      </c>
      <c r="D90" s="15">
        <v>1</v>
      </c>
      <c r="E90" s="20" t="s">
        <v>487</v>
      </c>
      <c r="F90" s="55" t="s">
        <v>488</v>
      </c>
      <c r="G90" s="56" t="s">
        <v>44</v>
      </c>
      <c r="H90" s="57" t="s">
        <v>489</v>
      </c>
      <c r="I90" s="69">
        <v>3422</v>
      </c>
      <c r="J90" s="14">
        <v>528000000</v>
      </c>
      <c r="K90" s="54">
        <v>44606</v>
      </c>
      <c r="L90" s="55" t="s">
        <v>46</v>
      </c>
      <c r="M90" s="17">
        <v>1</v>
      </c>
      <c r="N90" s="20" t="s">
        <v>488</v>
      </c>
      <c r="O90" s="19">
        <v>40000000</v>
      </c>
      <c r="P90" s="58">
        <v>44579</v>
      </c>
      <c r="Q90" s="21">
        <v>52706633</v>
      </c>
      <c r="R90" s="20" t="s">
        <v>488</v>
      </c>
      <c r="S90" s="12">
        <v>2422</v>
      </c>
      <c r="T90" s="58">
        <v>44579</v>
      </c>
      <c r="U90" s="70" t="s">
        <v>73</v>
      </c>
      <c r="V90" s="56" t="s">
        <v>490</v>
      </c>
      <c r="W90" s="22" t="s">
        <v>491</v>
      </c>
      <c r="X90" s="18">
        <v>44580</v>
      </c>
      <c r="Y90" s="54">
        <v>44580</v>
      </c>
      <c r="Z90" s="54">
        <v>44823</v>
      </c>
      <c r="AB90" s="16"/>
      <c r="AC90" s="54">
        <v>44823</v>
      </c>
      <c r="AD90" s="13">
        <v>40000000</v>
      </c>
      <c r="AE90" s="54" t="s">
        <v>53</v>
      </c>
      <c r="AF90" s="54"/>
      <c r="AG90" s="54" t="s">
        <v>52</v>
      </c>
      <c r="AH90" s="54" t="s">
        <v>53</v>
      </c>
      <c r="AI90" s="55" t="s">
        <v>492</v>
      </c>
      <c r="AJ90" s="55" t="s">
        <v>209</v>
      </c>
      <c r="AK90" s="59" t="s">
        <v>209</v>
      </c>
      <c r="AL90" s="55" t="s">
        <v>209</v>
      </c>
      <c r="AM90" s="55" t="s">
        <v>209</v>
      </c>
      <c r="AN90" s="59" t="s">
        <v>209</v>
      </c>
      <c r="AO90" s="79">
        <v>243</v>
      </c>
      <c r="AP90" s="93"/>
    </row>
    <row r="91" spans="1:42" ht="45.75" customHeight="1" x14ac:dyDescent="0.25">
      <c r="A91" s="53" t="s">
        <v>482</v>
      </c>
      <c r="B91" s="54" t="s">
        <v>466</v>
      </c>
      <c r="C91" s="69">
        <v>2022</v>
      </c>
      <c r="D91" s="15">
        <v>6</v>
      </c>
      <c r="E91" s="20" t="s">
        <v>487</v>
      </c>
      <c r="F91" s="55" t="s">
        <v>493</v>
      </c>
      <c r="G91" s="56" t="s">
        <v>44</v>
      </c>
      <c r="H91" s="57" t="s">
        <v>494</v>
      </c>
      <c r="I91" s="69">
        <v>3322</v>
      </c>
      <c r="J91" s="14">
        <v>328000000</v>
      </c>
      <c r="K91" s="54">
        <v>44575</v>
      </c>
      <c r="L91" s="55" t="s">
        <v>46</v>
      </c>
      <c r="M91" s="23">
        <v>18</v>
      </c>
      <c r="N91" s="20" t="s">
        <v>493</v>
      </c>
      <c r="O91" s="19">
        <v>40000000</v>
      </c>
      <c r="P91" s="58">
        <v>44585</v>
      </c>
      <c r="Q91" s="21">
        <v>1019010939</v>
      </c>
      <c r="R91" s="20" t="s">
        <v>493</v>
      </c>
      <c r="S91" s="12">
        <v>5722</v>
      </c>
      <c r="T91" s="58">
        <v>44586</v>
      </c>
      <c r="U91" s="70" t="s">
        <v>49</v>
      </c>
      <c r="V91" s="56" t="s">
        <v>495</v>
      </c>
      <c r="W91" s="24">
        <v>44585</v>
      </c>
      <c r="X91" s="18">
        <v>44586</v>
      </c>
      <c r="Y91" s="54">
        <v>44586</v>
      </c>
      <c r="Z91" s="54">
        <v>44829</v>
      </c>
      <c r="AA91" s="19">
        <v>15000000</v>
      </c>
      <c r="AB91" s="16">
        <v>91</v>
      </c>
      <c r="AC91" s="54">
        <v>44920</v>
      </c>
      <c r="AD91" s="13">
        <v>55000000</v>
      </c>
      <c r="AE91" s="22" t="s">
        <v>496</v>
      </c>
      <c r="AF91" s="54"/>
      <c r="AG91" s="54" t="s">
        <v>497</v>
      </c>
      <c r="AH91" s="54" t="s">
        <v>496</v>
      </c>
      <c r="AI91" s="55" t="s">
        <v>492</v>
      </c>
      <c r="AJ91" s="55" t="s">
        <v>209</v>
      </c>
      <c r="AK91" s="59" t="s">
        <v>209</v>
      </c>
      <c r="AL91" s="55" t="s">
        <v>209</v>
      </c>
      <c r="AM91" s="55" t="s">
        <v>209</v>
      </c>
      <c r="AN91" s="59" t="s">
        <v>209</v>
      </c>
      <c r="AO91" s="79">
        <v>243</v>
      </c>
      <c r="AP91" s="93"/>
    </row>
    <row r="92" spans="1:42" ht="45.75" customHeight="1" x14ac:dyDescent="0.25">
      <c r="A92" s="53" t="s">
        <v>482</v>
      </c>
      <c r="B92" s="54" t="s">
        <v>466</v>
      </c>
      <c r="C92" s="69">
        <v>2022</v>
      </c>
      <c r="D92" s="15">
        <v>7</v>
      </c>
      <c r="E92" s="20" t="s">
        <v>487</v>
      </c>
      <c r="F92" s="55" t="s">
        <v>498</v>
      </c>
      <c r="G92" s="56" t="s">
        <v>44</v>
      </c>
      <c r="H92" s="57" t="s">
        <v>494</v>
      </c>
      <c r="I92" s="69">
        <v>3322</v>
      </c>
      <c r="J92" s="14">
        <v>0</v>
      </c>
      <c r="K92" s="54">
        <v>44575</v>
      </c>
      <c r="L92" s="55" t="s">
        <v>46</v>
      </c>
      <c r="M92" s="23">
        <v>3</v>
      </c>
      <c r="N92" s="20" t="s">
        <v>498</v>
      </c>
      <c r="O92" s="19">
        <v>40000000</v>
      </c>
      <c r="P92" s="58">
        <v>44579</v>
      </c>
      <c r="Q92" s="21">
        <v>14621307</v>
      </c>
      <c r="R92" s="20" t="s">
        <v>498</v>
      </c>
      <c r="S92" s="12">
        <v>6322</v>
      </c>
      <c r="T92" s="58">
        <v>44587</v>
      </c>
      <c r="U92" s="70" t="s">
        <v>49</v>
      </c>
      <c r="V92" s="56" t="s">
        <v>499</v>
      </c>
      <c r="W92" s="24">
        <v>44586</v>
      </c>
      <c r="X92" s="18">
        <v>44586</v>
      </c>
      <c r="Y92" s="54">
        <v>44587</v>
      </c>
      <c r="Z92" s="54">
        <v>44823</v>
      </c>
      <c r="AA92" s="19">
        <v>15000000</v>
      </c>
      <c r="AB92" s="16">
        <v>90</v>
      </c>
      <c r="AC92" s="54">
        <v>44913</v>
      </c>
      <c r="AD92" s="13">
        <v>55000000</v>
      </c>
      <c r="AE92" s="22" t="s">
        <v>496</v>
      </c>
      <c r="AF92" s="54"/>
      <c r="AG92" s="54" t="s">
        <v>497</v>
      </c>
      <c r="AH92" s="54" t="s">
        <v>496</v>
      </c>
      <c r="AI92" s="55" t="s">
        <v>492</v>
      </c>
      <c r="AJ92" s="55" t="s">
        <v>209</v>
      </c>
      <c r="AK92" s="59" t="s">
        <v>209</v>
      </c>
      <c r="AL92" s="55" t="s">
        <v>209</v>
      </c>
      <c r="AM92" s="55" t="s">
        <v>209</v>
      </c>
      <c r="AN92" s="59" t="s">
        <v>209</v>
      </c>
      <c r="AO92" s="79">
        <v>236</v>
      </c>
      <c r="AP92" s="93"/>
    </row>
    <row r="93" spans="1:42" ht="45.75" customHeight="1" x14ac:dyDescent="0.25">
      <c r="A93" s="53" t="s">
        <v>482</v>
      </c>
      <c r="B93" s="54" t="s">
        <v>466</v>
      </c>
      <c r="C93" s="69">
        <v>2022</v>
      </c>
      <c r="D93" s="15">
        <v>8</v>
      </c>
      <c r="E93" s="20" t="s">
        <v>487</v>
      </c>
      <c r="F93" s="55" t="s">
        <v>500</v>
      </c>
      <c r="G93" s="56" t="s">
        <v>44</v>
      </c>
      <c r="H93" s="57" t="s">
        <v>501</v>
      </c>
      <c r="I93" s="69">
        <v>3322</v>
      </c>
      <c r="J93" s="14">
        <v>0</v>
      </c>
      <c r="K93" s="54">
        <v>44575</v>
      </c>
      <c r="L93" s="55" t="s">
        <v>46</v>
      </c>
      <c r="M93" s="23">
        <v>4</v>
      </c>
      <c r="N93" s="20" t="s">
        <v>502</v>
      </c>
      <c r="O93" s="19">
        <v>40000000</v>
      </c>
      <c r="P93" s="58">
        <v>44579</v>
      </c>
      <c r="Q93" s="21">
        <v>33104507</v>
      </c>
      <c r="R93" s="20" t="s">
        <v>500</v>
      </c>
      <c r="S93" s="12">
        <v>6422</v>
      </c>
      <c r="T93" s="58">
        <v>44587</v>
      </c>
      <c r="U93" s="70" t="s">
        <v>49</v>
      </c>
      <c r="V93" s="56" t="s">
        <v>503</v>
      </c>
      <c r="W93" s="24">
        <v>44585</v>
      </c>
      <c r="X93" s="18">
        <v>44586</v>
      </c>
      <c r="Y93" s="54">
        <v>44587</v>
      </c>
      <c r="Z93" s="54">
        <v>44823</v>
      </c>
      <c r="AA93" s="19">
        <v>15000000</v>
      </c>
      <c r="AB93" s="16">
        <v>98</v>
      </c>
      <c r="AC93" s="54">
        <v>44921</v>
      </c>
      <c r="AD93" s="13">
        <v>55000000</v>
      </c>
      <c r="AE93" s="22" t="s">
        <v>496</v>
      </c>
      <c r="AF93" s="54"/>
      <c r="AG93" s="54" t="s">
        <v>497</v>
      </c>
      <c r="AH93" s="54" t="s">
        <v>496</v>
      </c>
      <c r="AI93" s="55" t="s">
        <v>492</v>
      </c>
      <c r="AJ93" s="55" t="s">
        <v>209</v>
      </c>
      <c r="AK93" s="59" t="s">
        <v>209</v>
      </c>
      <c r="AL93" s="55" t="s">
        <v>209</v>
      </c>
      <c r="AM93" s="55" t="s">
        <v>209</v>
      </c>
      <c r="AN93" s="59" t="s">
        <v>209</v>
      </c>
      <c r="AO93" s="79">
        <v>236</v>
      </c>
      <c r="AP93" s="93"/>
    </row>
    <row r="94" spans="1:42" ht="45.75" customHeight="1" x14ac:dyDescent="0.25">
      <c r="A94" s="53" t="s">
        <v>482</v>
      </c>
      <c r="B94" s="54" t="s">
        <v>466</v>
      </c>
      <c r="C94" s="69">
        <v>2022</v>
      </c>
      <c r="D94" s="15">
        <v>9</v>
      </c>
      <c r="E94" s="20" t="s">
        <v>487</v>
      </c>
      <c r="F94" s="55" t="s">
        <v>504</v>
      </c>
      <c r="G94" s="56" t="s">
        <v>44</v>
      </c>
      <c r="H94" s="57" t="s">
        <v>505</v>
      </c>
      <c r="I94" s="69">
        <v>3322</v>
      </c>
      <c r="J94" s="14">
        <v>0</v>
      </c>
      <c r="K94" s="54">
        <v>44575</v>
      </c>
      <c r="L94" s="55" t="s">
        <v>46</v>
      </c>
      <c r="M94" s="23">
        <v>5</v>
      </c>
      <c r="N94" s="20" t="s">
        <v>504</v>
      </c>
      <c r="O94" s="19">
        <v>24000000</v>
      </c>
      <c r="P94" s="58">
        <v>44585</v>
      </c>
      <c r="Q94" s="21">
        <v>1069488019</v>
      </c>
      <c r="R94" s="20" t="s">
        <v>504</v>
      </c>
      <c r="S94" s="12">
        <v>6722</v>
      </c>
      <c r="T94" s="58">
        <v>44586</v>
      </c>
      <c r="U94" s="70" t="s">
        <v>49</v>
      </c>
      <c r="V94" s="56" t="s">
        <v>506</v>
      </c>
      <c r="W94" s="24">
        <v>44586</v>
      </c>
      <c r="X94" s="18">
        <v>44586</v>
      </c>
      <c r="Y94" s="54">
        <v>44586</v>
      </c>
      <c r="Z94" s="54">
        <v>44830</v>
      </c>
      <c r="AA94" s="19">
        <v>9000000</v>
      </c>
      <c r="AB94" s="16">
        <v>88</v>
      </c>
      <c r="AC94" s="54">
        <v>44918</v>
      </c>
      <c r="AD94" s="13">
        <v>33000000</v>
      </c>
      <c r="AE94" s="22" t="s">
        <v>496</v>
      </c>
      <c r="AF94" s="54"/>
      <c r="AG94" s="54" t="s">
        <v>497</v>
      </c>
      <c r="AH94" s="54" t="s">
        <v>496</v>
      </c>
      <c r="AI94" s="55" t="s">
        <v>492</v>
      </c>
      <c r="AJ94" s="55" t="s">
        <v>209</v>
      </c>
      <c r="AK94" s="59" t="s">
        <v>209</v>
      </c>
      <c r="AL94" s="55" t="s">
        <v>209</v>
      </c>
      <c r="AM94" s="55" t="s">
        <v>209</v>
      </c>
      <c r="AN94" s="59" t="s">
        <v>209</v>
      </c>
      <c r="AO94" s="79">
        <v>244</v>
      </c>
      <c r="AP94" s="93"/>
    </row>
    <row r="95" spans="1:42" ht="45.75" customHeight="1" x14ac:dyDescent="0.25">
      <c r="A95" s="53" t="s">
        <v>482</v>
      </c>
      <c r="B95" s="54" t="s">
        <v>466</v>
      </c>
      <c r="C95" s="69">
        <v>2022</v>
      </c>
      <c r="D95" s="15">
        <v>10</v>
      </c>
      <c r="E95" s="20" t="s">
        <v>487</v>
      </c>
      <c r="F95" s="55" t="s">
        <v>507</v>
      </c>
      <c r="G95" s="56" t="s">
        <v>44</v>
      </c>
      <c r="H95" s="57" t="s">
        <v>508</v>
      </c>
      <c r="I95" s="69">
        <v>3322</v>
      </c>
      <c r="J95" s="14">
        <v>0</v>
      </c>
      <c r="K95" s="54">
        <v>44575</v>
      </c>
      <c r="L95" s="55" t="s">
        <v>46</v>
      </c>
      <c r="M95" s="23">
        <v>6</v>
      </c>
      <c r="N95" s="20" t="s">
        <v>507</v>
      </c>
      <c r="O95" s="19">
        <v>24000000</v>
      </c>
      <c r="P95" s="58">
        <v>44585</v>
      </c>
      <c r="Q95" s="21">
        <v>51638364</v>
      </c>
      <c r="R95" s="20" t="s">
        <v>507</v>
      </c>
      <c r="S95" s="12">
        <v>4622</v>
      </c>
      <c r="T95" s="58">
        <v>44586</v>
      </c>
      <c r="U95" s="70" t="s">
        <v>49</v>
      </c>
      <c r="V95" s="56" t="s">
        <v>509</v>
      </c>
      <c r="W95" s="24">
        <v>44586</v>
      </c>
      <c r="X95" s="18">
        <v>44586</v>
      </c>
      <c r="Y95" s="54">
        <v>44586</v>
      </c>
      <c r="Z95" s="54">
        <v>44829</v>
      </c>
      <c r="AA95" s="19">
        <v>9000000</v>
      </c>
      <c r="AB95" s="16">
        <v>91</v>
      </c>
      <c r="AC95" s="54">
        <v>44920</v>
      </c>
      <c r="AD95" s="13">
        <v>33000000</v>
      </c>
      <c r="AE95" s="22" t="s">
        <v>496</v>
      </c>
      <c r="AF95" s="54"/>
      <c r="AG95" s="54" t="s">
        <v>497</v>
      </c>
      <c r="AH95" s="54" t="s">
        <v>496</v>
      </c>
      <c r="AI95" s="55" t="s">
        <v>492</v>
      </c>
      <c r="AJ95" s="55" t="s">
        <v>209</v>
      </c>
      <c r="AK95" s="59" t="s">
        <v>209</v>
      </c>
      <c r="AL95" s="55" t="s">
        <v>209</v>
      </c>
      <c r="AM95" s="55" t="s">
        <v>209</v>
      </c>
      <c r="AN95" s="59" t="s">
        <v>209</v>
      </c>
      <c r="AO95" s="79">
        <v>243</v>
      </c>
      <c r="AP95" s="93"/>
    </row>
    <row r="96" spans="1:42" ht="45.75" customHeight="1" x14ac:dyDescent="0.25">
      <c r="A96" s="53" t="s">
        <v>482</v>
      </c>
      <c r="B96" s="54" t="s">
        <v>466</v>
      </c>
      <c r="C96" s="69">
        <v>2022</v>
      </c>
      <c r="D96" s="15">
        <v>11</v>
      </c>
      <c r="E96" s="20" t="s">
        <v>487</v>
      </c>
      <c r="F96" s="55" t="s">
        <v>510</v>
      </c>
      <c r="G96" s="56" t="s">
        <v>44</v>
      </c>
      <c r="H96" s="57" t="s">
        <v>511</v>
      </c>
      <c r="I96" s="69">
        <v>3322</v>
      </c>
      <c r="J96" s="14">
        <v>0</v>
      </c>
      <c r="K96" s="54">
        <v>44575</v>
      </c>
      <c r="L96" s="55" t="s">
        <v>46</v>
      </c>
      <c r="M96" s="23">
        <v>7</v>
      </c>
      <c r="N96" s="20" t="s">
        <v>510</v>
      </c>
      <c r="O96" s="19">
        <v>24000000</v>
      </c>
      <c r="P96" s="58">
        <v>44585</v>
      </c>
      <c r="Q96" s="21">
        <v>1233493588</v>
      </c>
      <c r="R96" s="20" t="s">
        <v>510</v>
      </c>
      <c r="S96" s="12">
        <v>4722</v>
      </c>
      <c r="T96" s="58">
        <v>44586</v>
      </c>
      <c r="U96" s="70" t="s">
        <v>49</v>
      </c>
      <c r="V96" s="56" t="s">
        <v>512</v>
      </c>
      <c r="W96" s="24">
        <v>44585</v>
      </c>
      <c r="X96" s="18">
        <v>44587</v>
      </c>
      <c r="Y96" s="54">
        <v>44587</v>
      </c>
      <c r="Z96" s="54">
        <v>44830</v>
      </c>
      <c r="AA96" s="19">
        <v>9000000</v>
      </c>
      <c r="AB96" s="16">
        <v>91</v>
      </c>
      <c r="AC96" s="54">
        <v>44921</v>
      </c>
      <c r="AD96" s="13">
        <v>33000000</v>
      </c>
      <c r="AE96" s="22" t="s">
        <v>496</v>
      </c>
      <c r="AF96" s="54"/>
      <c r="AG96" s="54" t="s">
        <v>497</v>
      </c>
      <c r="AH96" s="54" t="s">
        <v>496</v>
      </c>
      <c r="AI96" s="55" t="s">
        <v>492</v>
      </c>
      <c r="AJ96" s="55" t="s">
        <v>209</v>
      </c>
      <c r="AK96" s="59" t="s">
        <v>209</v>
      </c>
      <c r="AL96" s="55" t="s">
        <v>209</v>
      </c>
      <c r="AM96" s="55" t="s">
        <v>209</v>
      </c>
      <c r="AN96" s="59" t="s">
        <v>209</v>
      </c>
      <c r="AO96" s="79">
        <v>243</v>
      </c>
      <c r="AP96" s="93"/>
    </row>
    <row r="97" spans="1:42" ht="45.75" customHeight="1" x14ac:dyDescent="0.25">
      <c r="A97" s="53" t="s">
        <v>471</v>
      </c>
      <c r="B97" s="54">
        <v>44595</v>
      </c>
      <c r="C97" s="69">
        <v>2022</v>
      </c>
      <c r="D97" s="15">
        <v>12</v>
      </c>
      <c r="E97" s="20" t="s">
        <v>487</v>
      </c>
      <c r="F97" s="55" t="s">
        <v>513</v>
      </c>
      <c r="G97" s="56" t="s">
        <v>44</v>
      </c>
      <c r="H97" s="57" t="s">
        <v>514</v>
      </c>
      <c r="I97" s="69">
        <v>3322</v>
      </c>
      <c r="J97" s="14">
        <v>0</v>
      </c>
      <c r="K97" s="54">
        <v>44575</v>
      </c>
      <c r="L97" s="55" t="s">
        <v>46</v>
      </c>
      <c r="M97" s="23">
        <v>8</v>
      </c>
      <c r="N97" s="20" t="s">
        <v>513</v>
      </c>
      <c r="O97" s="19">
        <v>13600000</v>
      </c>
      <c r="P97" s="58">
        <v>44585</v>
      </c>
      <c r="Q97" s="21">
        <v>1013647875</v>
      </c>
      <c r="R97" s="20" t="s">
        <v>513</v>
      </c>
      <c r="S97" s="12">
        <v>4822</v>
      </c>
      <c r="T97" s="58">
        <v>44586</v>
      </c>
      <c r="U97" s="70" t="s">
        <v>49</v>
      </c>
      <c r="V97" s="56" t="s">
        <v>515</v>
      </c>
      <c r="W97" s="22" t="s">
        <v>516</v>
      </c>
      <c r="X97" s="18">
        <v>44586</v>
      </c>
      <c r="Y97" s="54">
        <v>44586</v>
      </c>
      <c r="Z97" s="54">
        <v>44830</v>
      </c>
      <c r="AB97" s="16"/>
      <c r="AC97" s="54">
        <v>44830</v>
      </c>
      <c r="AD97" s="13">
        <v>13600000</v>
      </c>
      <c r="AE97" s="22" t="s">
        <v>496</v>
      </c>
      <c r="AF97" s="54"/>
      <c r="AG97" s="54" t="s">
        <v>497</v>
      </c>
      <c r="AH97" s="54" t="s">
        <v>496</v>
      </c>
      <c r="AI97" s="55" t="s">
        <v>492</v>
      </c>
      <c r="AJ97" s="55" t="s">
        <v>209</v>
      </c>
      <c r="AK97" s="59" t="s">
        <v>209</v>
      </c>
      <c r="AL97" s="55" t="s">
        <v>209</v>
      </c>
      <c r="AM97" s="55" t="s">
        <v>209</v>
      </c>
      <c r="AN97" s="59" t="s">
        <v>209</v>
      </c>
      <c r="AO97" s="79">
        <v>244</v>
      </c>
      <c r="AP97" s="93"/>
    </row>
    <row r="98" spans="1:42" ht="45.75" customHeight="1" x14ac:dyDescent="0.25">
      <c r="A98" s="53" t="s">
        <v>482</v>
      </c>
      <c r="B98" s="54" t="s">
        <v>466</v>
      </c>
      <c r="C98" s="69">
        <v>2022</v>
      </c>
      <c r="D98" s="15">
        <v>13</v>
      </c>
      <c r="E98" s="20" t="s">
        <v>487</v>
      </c>
      <c r="F98" s="55" t="s">
        <v>517</v>
      </c>
      <c r="G98" s="56" t="s">
        <v>44</v>
      </c>
      <c r="H98" s="57" t="s">
        <v>514</v>
      </c>
      <c r="I98" s="69">
        <v>3322</v>
      </c>
      <c r="J98" s="14">
        <v>0</v>
      </c>
      <c r="K98" s="54">
        <v>44575</v>
      </c>
      <c r="L98" s="55" t="s">
        <v>46</v>
      </c>
      <c r="M98" s="23">
        <v>9</v>
      </c>
      <c r="N98" s="153" t="s">
        <v>518</v>
      </c>
      <c r="O98" s="19">
        <v>13600000</v>
      </c>
      <c r="P98" s="58">
        <v>44585</v>
      </c>
      <c r="Q98" s="21">
        <v>1010236389</v>
      </c>
      <c r="R98" s="153" t="s">
        <v>517</v>
      </c>
      <c r="S98" s="12">
        <v>4922</v>
      </c>
      <c r="T98" s="58">
        <v>44586</v>
      </c>
      <c r="U98" s="70" t="s">
        <v>49</v>
      </c>
      <c r="V98" s="56" t="s">
        <v>519</v>
      </c>
      <c r="W98" s="24">
        <v>44585</v>
      </c>
      <c r="X98" s="18">
        <v>44586</v>
      </c>
      <c r="Y98" s="54">
        <v>44586</v>
      </c>
      <c r="Z98" s="54">
        <v>44830</v>
      </c>
      <c r="AA98" s="19">
        <v>5100000</v>
      </c>
      <c r="AB98" s="16">
        <v>91</v>
      </c>
      <c r="AC98" s="54">
        <v>44921</v>
      </c>
      <c r="AD98" s="13">
        <v>18700000</v>
      </c>
      <c r="AE98" s="22" t="s">
        <v>496</v>
      </c>
      <c r="AF98" s="54"/>
      <c r="AG98" s="54" t="s">
        <v>497</v>
      </c>
      <c r="AH98" s="54" t="s">
        <v>496</v>
      </c>
      <c r="AI98" s="55" t="s">
        <v>492</v>
      </c>
      <c r="AJ98" s="55" t="s">
        <v>209</v>
      </c>
      <c r="AK98" s="59" t="s">
        <v>209</v>
      </c>
      <c r="AL98" s="55" t="s">
        <v>209</v>
      </c>
      <c r="AM98" s="55" t="s">
        <v>209</v>
      </c>
      <c r="AN98" s="59" t="s">
        <v>209</v>
      </c>
      <c r="AO98" s="79">
        <v>244</v>
      </c>
      <c r="AP98" s="93"/>
    </row>
    <row r="99" spans="1:42" ht="45.75" customHeight="1" x14ac:dyDescent="0.25">
      <c r="A99" s="53" t="s">
        <v>471</v>
      </c>
      <c r="B99" s="54">
        <v>44595</v>
      </c>
      <c r="C99" s="69">
        <v>2022</v>
      </c>
      <c r="D99" s="15">
        <v>14</v>
      </c>
      <c r="E99" s="20" t="s">
        <v>487</v>
      </c>
      <c r="F99" s="55" t="s">
        <v>520</v>
      </c>
      <c r="G99" s="56" t="s">
        <v>44</v>
      </c>
      <c r="H99" s="57" t="s">
        <v>514</v>
      </c>
      <c r="I99" s="69">
        <v>3322</v>
      </c>
      <c r="J99" s="14">
        <v>0</v>
      </c>
      <c r="K99" s="54">
        <v>44575</v>
      </c>
      <c r="L99" s="55" t="s">
        <v>46</v>
      </c>
      <c r="M99" s="23">
        <v>10</v>
      </c>
      <c r="N99" s="153" t="s">
        <v>520</v>
      </c>
      <c r="O99" s="19">
        <v>13600000</v>
      </c>
      <c r="P99" s="58">
        <v>44585</v>
      </c>
      <c r="Q99" s="21">
        <v>1010245639</v>
      </c>
      <c r="R99" s="153" t="s">
        <v>520</v>
      </c>
      <c r="S99" s="12">
        <v>5022</v>
      </c>
      <c r="T99" s="58">
        <v>44586</v>
      </c>
      <c r="U99" s="70" t="s">
        <v>49</v>
      </c>
      <c r="V99" s="56" t="s">
        <v>521</v>
      </c>
      <c r="W99" s="22" t="s">
        <v>516</v>
      </c>
      <c r="X99" s="18">
        <v>44586</v>
      </c>
      <c r="Y99" s="54">
        <v>44586</v>
      </c>
      <c r="Z99" s="54">
        <v>44829</v>
      </c>
      <c r="AB99" s="16"/>
      <c r="AC99" s="54">
        <v>44829</v>
      </c>
      <c r="AD99" s="13">
        <v>13600000</v>
      </c>
      <c r="AE99" s="22" t="s">
        <v>496</v>
      </c>
      <c r="AF99" s="54"/>
      <c r="AG99" s="54" t="s">
        <v>497</v>
      </c>
      <c r="AH99" s="54" t="s">
        <v>496</v>
      </c>
      <c r="AI99" s="55" t="s">
        <v>492</v>
      </c>
      <c r="AJ99" s="55" t="s">
        <v>209</v>
      </c>
      <c r="AK99" s="59" t="s">
        <v>209</v>
      </c>
      <c r="AL99" s="55" t="s">
        <v>209</v>
      </c>
      <c r="AM99" s="55" t="s">
        <v>209</v>
      </c>
      <c r="AN99" s="59" t="s">
        <v>209</v>
      </c>
      <c r="AO99" s="79">
        <v>243</v>
      </c>
      <c r="AP99" s="93"/>
    </row>
    <row r="100" spans="1:42" ht="45.75" hidden="1" customHeight="1" x14ac:dyDescent="0.25">
      <c r="A100" s="53" t="s">
        <v>471</v>
      </c>
      <c r="B100" s="54">
        <v>44595</v>
      </c>
      <c r="C100" s="69">
        <v>2022</v>
      </c>
      <c r="D100" s="15">
        <v>15</v>
      </c>
      <c r="E100" s="20" t="s">
        <v>487</v>
      </c>
      <c r="F100" s="55" t="s">
        <v>522</v>
      </c>
      <c r="G100" s="56" t="s">
        <v>523</v>
      </c>
      <c r="H100" s="57" t="s">
        <v>514</v>
      </c>
      <c r="I100" s="69">
        <v>3322</v>
      </c>
      <c r="J100" s="14">
        <v>0</v>
      </c>
      <c r="K100" s="54">
        <v>44575</v>
      </c>
      <c r="L100" s="55" t="s">
        <v>46</v>
      </c>
      <c r="M100" s="23">
        <v>0</v>
      </c>
      <c r="N100" s="153" t="s">
        <v>522</v>
      </c>
      <c r="O100" s="19">
        <v>0</v>
      </c>
      <c r="P100" s="58"/>
      <c r="Q100" s="21">
        <v>0</v>
      </c>
      <c r="R100" s="153" t="s">
        <v>522</v>
      </c>
      <c r="S100" s="12">
        <v>0</v>
      </c>
      <c r="T100" s="58"/>
      <c r="U100" s="20" t="s">
        <v>524</v>
      </c>
      <c r="V100" s="56" t="s">
        <v>524</v>
      </c>
      <c r="Y100" s="54">
        <v>0</v>
      </c>
      <c r="Z100" s="54"/>
      <c r="AB100" s="16"/>
      <c r="AC100" s="54">
        <v>0</v>
      </c>
      <c r="AD100" s="13">
        <v>0</v>
      </c>
      <c r="AE100" s="22" t="s">
        <v>496</v>
      </c>
      <c r="AF100" s="54"/>
      <c r="AG100" s="54" t="s">
        <v>497</v>
      </c>
      <c r="AH100" s="54" t="s">
        <v>496</v>
      </c>
      <c r="AI100" s="55" t="s">
        <v>492</v>
      </c>
      <c r="AJ100" s="55" t="s">
        <v>209</v>
      </c>
      <c r="AK100" s="59" t="s">
        <v>209</v>
      </c>
      <c r="AL100" s="55" t="s">
        <v>209</v>
      </c>
      <c r="AM100" s="55" t="s">
        <v>209</v>
      </c>
      <c r="AN100" s="59" t="s">
        <v>209</v>
      </c>
      <c r="AO100" s="79">
        <v>0</v>
      </c>
      <c r="AP100" s="93"/>
    </row>
    <row r="101" spans="1:42" ht="45.75" customHeight="1" x14ac:dyDescent="0.25">
      <c r="A101" s="53" t="s">
        <v>471</v>
      </c>
      <c r="B101" s="54">
        <v>44595</v>
      </c>
      <c r="C101" s="69">
        <v>2022</v>
      </c>
      <c r="D101" s="15">
        <v>16</v>
      </c>
      <c r="E101" s="20" t="s">
        <v>487</v>
      </c>
      <c r="F101" s="55" t="s">
        <v>525</v>
      </c>
      <c r="G101" s="56" t="s">
        <v>44</v>
      </c>
      <c r="H101" s="57" t="s">
        <v>514</v>
      </c>
      <c r="I101" s="69">
        <v>3322</v>
      </c>
      <c r="J101" s="14">
        <v>0</v>
      </c>
      <c r="K101" s="54">
        <v>44575</v>
      </c>
      <c r="L101" s="55" t="s">
        <v>46</v>
      </c>
      <c r="M101" s="23">
        <v>12</v>
      </c>
      <c r="N101" s="153" t="s">
        <v>525</v>
      </c>
      <c r="O101" s="19">
        <v>13600000</v>
      </c>
      <c r="P101" s="58">
        <v>44585</v>
      </c>
      <c r="Q101" s="21">
        <v>1108937864</v>
      </c>
      <c r="R101" s="153" t="s">
        <v>525</v>
      </c>
      <c r="S101" s="12">
        <v>5222</v>
      </c>
      <c r="T101" s="58">
        <v>44586</v>
      </c>
      <c r="U101" s="70" t="s">
        <v>49</v>
      </c>
      <c r="V101" s="56" t="s">
        <v>526</v>
      </c>
      <c r="W101" s="22" t="s">
        <v>516</v>
      </c>
      <c r="X101" s="18">
        <v>44586</v>
      </c>
      <c r="Y101" s="54">
        <v>44586</v>
      </c>
      <c r="Z101" s="54">
        <v>44829</v>
      </c>
      <c r="AB101" s="16"/>
      <c r="AC101" s="54">
        <v>44829</v>
      </c>
      <c r="AD101" s="13">
        <v>13600000</v>
      </c>
      <c r="AE101" s="22" t="s">
        <v>496</v>
      </c>
      <c r="AF101" s="54"/>
      <c r="AG101" s="54" t="s">
        <v>497</v>
      </c>
      <c r="AH101" s="54" t="s">
        <v>496</v>
      </c>
      <c r="AI101" s="55" t="s">
        <v>492</v>
      </c>
      <c r="AJ101" s="55" t="s">
        <v>209</v>
      </c>
      <c r="AK101" s="59" t="s">
        <v>209</v>
      </c>
      <c r="AL101" s="55" t="s">
        <v>209</v>
      </c>
      <c r="AM101" s="55" t="s">
        <v>209</v>
      </c>
      <c r="AN101" s="59" t="s">
        <v>209</v>
      </c>
      <c r="AO101" s="79">
        <v>243</v>
      </c>
      <c r="AP101" s="93"/>
    </row>
    <row r="102" spans="1:42" ht="45.75" customHeight="1" x14ac:dyDescent="0.25">
      <c r="A102" s="53" t="s">
        <v>471</v>
      </c>
      <c r="B102" s="54">
        <v>44595</v>
      </c>
      <c r="C102" s="69">
        <v>2022</v>
      </c>
      <c r="D102" s="15">
        <v>17</v>
      </c>
      <c r="E102" s="20" t="s">
        <v>487</v>
      </c>
      <c r="F102" s="55" t="s">
        <v>527</v>
      </c>
      <c r="G102" s="56" t="s">
        <v>44</v>
      </c>
      <c r="H102" s="57" t="s">
        <v>514</v>
      </c>
      <c r="I102" s="69">
        <v>3322</v>
      </c>
      <c r="J102" s="14">
        <v>0</v>
      </c>
      <c r="K102" s="54">
        <v>44575</v>
      </c>
      <c r="L102" s="55" t="s">
        <v>46</v>
      </c>
      <c r="M102" s="23">
        <v>13</v>
      </c>
      <c r="N102" s="153" t="s">
        <v>527</v>
      </c>
      <c r="O102" s="19">
        <v>13600000</v>
      </c>
      <c r="P102" s="58">
        <v>44585</v>
      </c>
      <c r="Q102" s="21">
        <v>1006120750</v>
      </c>
      <c r="R102" s="153" t="s">
        <v>527</v>
      </c>
      <c r="S102" s="12">
        <v>5322</v>
      </c>
      <c r="T102" s="58">
        <v>44586</v>
      </c>
      <c r="U102" s="70" t="s">
        <v>49</v>
      </c>
      <c r="V102" s="56" t="s">
        <v>528</v>
      </c>
      <c r="W102" s="18">
        <v>44585</v>
      </c>
      <c r="X102" s="18">
        <v>44586</v>
      </c>
      <c r="Y102" s="54">
        <v>44586</v>
      </c>
      <c r="Z102" s="54">
        <v>44829</v>
      </c>
      <c r="AB102" s="16"/>
      <c r="AC102" s="54">
        <v>44829</v>
      </c>
      <c r="AD102" s="13">
        <v>13600000</v>
      </c>
      <c r="AE102" s="22" t="s">
        <v>496</v>
      </c>
      <c r="AF102" s="54"/>
      <c r="AG102" s="54" t="s">
        <v>497</v>
      </c>
      <c r="AH102" s="54" t="s">
        <v>496</v>
      </c>
      <c r="AI102" s="55" t="s">
        <v>492</v>
      </c>
      <c r="AJ102" s="55" t="s">
        <v>209</v>
      </c>
      <c r="AK102" s="59" t="s">
        <v>209</v>
      </c>
      <c r="AL102" s="55" t="s">
        <v>209</v>
      </c>
      <c r="AM102" s="55" t="s">
        <v>209</v>
      </c>
      <c r="AN102" s="59" t="s">
        <v>209</v>
      </c>
      <c r="AO102" s="79">
        <v>243</v>
      </c>
      <c r="AP102" s="93"/>
    </row>
    <row r="103" spans="1:42" ht="45.75" customHeight="1" x14ac:dyDescent="0.25">
      <c r="A103" s="53" t="s">
        <v>471</v>
      </c>
      <c r="B103" s="54">
        <v>44595</v>
      </c>
      <c r="C103" s="69">
        <v>2022</v>
      </c>
      <c r="D103" s="15">
        <v>18</v>
      </c>
      <c r="E103" s="20" t="s">
        <v>487</v>
      </c>
      <c r="F103" s="55" t="s">
        <v>529</v>
      </c>
      <c r="G103" s="56" t="s">
        <v>44</v>
      </c>
      <c r="H103" s="57" t="s">
        <v>514</v>
      </c>
      <c r="I103" s="69">
        <v>3322</v>
      </c>
      <c r="J103" s="14">
        <v>0</v>
      </c>
      <c r="K103" s="54">
        <v>44575</v>
      </c>
      <c r="L103" s="55" t="s">
        <v>46</v>
      </c>
      <c r="M103" s="23">
        <v>14</v>
      </c>
      <c r="N103" s="153" t="s">
        <v>529</v>
      </c>
      <c r="O103" s="19">
        <v>13600000</v>
      </c>
      <c r="P103" s="58">
        <v>44585</v>
      </c>
      <c r="Q103" s="21">
        <v>1233893001</v>
      </c>
      <c r="R103" s="153" t="s">
        <v>529</v>
      </c>
      <c r="S103" s="12">
        <v>5422</v>
      </c>
      <c r="T103" s="58">
        <v>44586</v>
      </c>
      <c r="U103" s="70" t="s">
        <v>49</v>
      </c>
      <c r="V103" s="56" t="s">
        <v>530</v>
      </c>
      <c r="W103" s="22" t="s">
        <v>516</v>
      </c>
      <c r="X103" s="18">
        <v>44586</v>
      </c>
      <c r="Y103" s="54">
        <v>44586</v>
      </c>
      <c r="Z103" s="54">
        <v>44829</v>
      </c>
      <c r="AB103" s="16"/>
      <c r="AC103" s="54">
        <v>44829</v>
      </c>
      <c r="AD103" s="13">
        <v>13600000</v>
      </c>
      <c r="AE103" s="22" t="s">
        <v>496</v>
      </c>
      <c r="AF103" s="54"/>
      <c r="AG103" s="54" t="s">
        <v>497</v>
      </c>
      <c r="AH103" s="54" t="s">
        <v>496</v>
      </c>
      <c r="AI103" s="55" t="s">
        <v>492</v>
      </c>
      <c r="AJ103" s="55" t="s">
        <v>209</v>
      </c>
      <c r="AK103" s="59" t="s">
        <v>209</v>
      </c>
      <c r="AL103" s="55" t="s">
        <v>209</v>
      </c>
      <c r="AM103" s="55" t="s">
        <v>209</v>
      </c>
      <c r="AN103" s="59" t="s">
        <v>209</v>
      </c>
      <c r="AO103" s="79">
        <v>243</v>
      </c>
      <c r="AP103" s="93"/>
    </row>
    <row r="104" spans="1:42" ht="45.75" customHeight="1" x14ac:dyDescent="0.25">
      <c r="A104" s="53" t="s">
        <v>471</v>
      </c>
      <c r="B104" s="54">
        <v>44595</v>
      </c>
      <c r="C104" s="69">
        <v>2022</v>
      </c>
      <c r="D104" s="15">
        <v>19</v>
      </c>
      <c r="E104" s="20" t="s">
        <v>487</v>
      </c>
      <c r="F104" s="55" t="s">
        <v>531</v>
      </c>
      <c r="G104" s="56" t="s">
        <v>44</v>
      </c>
      <c r="H104" s="57" t="s">
        <v>514</v>
      </c>
      <c r="I104" s="69">
        <v>3322</v>
      </c>
      <c r="J104" s="14">
        <v>0</v>
      </c>
      <c r="K104" s="54">
        <v>44575</v>
      </c>
      <c r="L104" s="55" t="s">
        <v>46</v>
      </c>
      <c r="M104" s="23">
        <v>15</v>
      </c>
      <c r="N104" s="153" t="s">
        <v>531</v>
      </c>
      <c r="O104" s="19">
        <v>13600000</v>
      </c>
      <c r="P104" s="58">
        <v>44585</v>
      </c>
      <c r="Q104" s="21">
        <v>1019151861</v>
      </c>
      <c r="R104" s="153" t="s">
        <v>531</v>
      </c>
      <c r="S104" s="12">
        <v>5522</v>
      </c>
      <c r="T104" s="58">
        <v>44586</v>
      </c>
      <c r="U104" s="70" t="s">
        <v>49</v>
      </c>
      <c r="V104" s="56" t="s">
        <v>532</v>
      </c>
      <c r="W104" s="18">
        <v>44585</v>
      </c>
      <c r="X104" s="18">
        <v>44586</v>
      </c>
      <c r="Y104" s="54">
        <v>44586</v>
      </c>
      <c r="Z104" s="54">
        <v>44829</v>
      </c>
      <c r="AB104" s="16"/>
      <c r="AC104" s="54">
        <v>44829</v>
      </c>
      <c r="AD104" s="13">
        <v>13600000</v>
      </c>
      <c r="AE104" s="22" t="s">
        <v>496</v>
      </c>
      <c r="AF104" s="54"/>
      <c r="AG104" s="54" t="s">
        <v>497</v>
      </c>
      <c r="AH104" s="54" t="s">
        <v>496</v>
      </c>
      <c r="AI104" s="55" t="s">
        <v>492</v>
      </c>
      <c r="AJ104" s="55" t="s">
        <v>209</v>
      </c>
      <c r="AK104" s="59" t="s">
        <v>209</v>
      </c>
      <c r="AL104" s="55" t="s">
        <v>209</v>
      </c>
      <c r="AM104" s="55" t="s">
        <v>209</v>
      </c>
      <c r="AN104" s="59" t="s">
        <v>209</v>
      </c>
      <c r="AO104" s="79">
        <v>243</v>
      </c>
      <c r="AP104" s="93"/>
    </row>
    <row r="105" spans="1:42" ht="45.75" customHeight="1" x14ac:dyDescent="0.25">
      <c r="A105" s="53" t="s">
        <v>471</v>
      </c>
      <c r="B105" s="54">
        <v>44595</v>
      </c>
      <c r="C105" s="69">
        <v>2022</v>
      </c>
      <c r="D105" s="15">
        <v>20</v>
      </c>
      <c r="E105" s="20" t="s">
        <v>487</v>
      </c>
      <c r="F105" s="55" t="s">
        <v>533</v>
      </c>
      <c r="G105" s="56" t="s">
        <v>44</v>
      </c>
      <c r="H105" s="57" t="s">
        <v>514</v>
      </c>
      <c r="I105" s="69">
        <v>3322</v>
      </c>
      <c r="J105" s="14">
        <v>0</v>
      </c>
      <c r="K105" s="54">
        <v>44575</v>
      </c>
      <c r="L105" s="55" t="s">
        <v>46</v>
      </c>
      <c r="M105" s="23">
        <v>16</v>
      </c>
      <c r="N105" s="153" t="s">
        <v>533</v>
      </c>
      <c r="O105" s="19">
        <v>13600000</v>
      </c>
      <c r="P105" s="58">
        <v>44585</v>
      </c>
      <c r="Q105" s="21">
        <v>1000861082</v>
      </c>
      <c r="R105" s="153" t="s">
        <v>533</v>
      </c>
      <c r="S105" s="12">
        <v>5122</v>
      </c>
      <c r="T105" s="58">
        <v>44586</v>
      </c>
      <c r="U105" s="70" t="s">
        <v>49</v>
      </c>
      <c r="V105" s="56" t="s">
        <v>534</v>
      </c>
      <c r="W105" s="22" t="s">
        <v>516</v>
      </c>
      <c r="X105" s="18">
        <v>44586</v>
      </c>
      <c r="Y105" s="54">
        <v>44586</v>
      </c>
      <c r="Z105" s="54">
        <v>44829</v>
      </c>
      <c r="AB105" s="16"/>
      <c r="AC105" s="54">
        <v>44829</v>
      </c>
      <c r="AD105" s="13">
        <v>13600000</v>
      </c>
      <c r="AE105" s="22" t="s">
        <v>496</v>
      </c>
      <c r="AF105" s="54"/>
      <c r="AG105" s="54" t="s">
        <v>497</v>
      </c>
      <c r="AH105" s="54" t="s">
        <v>496</v>
      </c>
      <c r="AI105" s="55" t="s">
        <v>492</v>
      </c>
      <c r="AJ105" s="55" t="s">
        <v>209</v>
      </c>
      <c r="AK105" s="59" t="s">
        <v>209</v>
      </c>
      <c r="AL105" s="55" t="s">
        <v>209</v>
      </c>
      <c r="AM105" s="55" t="s">
        <v>209</v>
      </c>
      <c r="AN105" s="59" t="s">
        <v>209</v>
      </c>
      <c r="AO105" s="79">
        <v>243</v>
      </c>
      <c r="AP105" s="93"/>
    </row>
    <row r="106" spans="1:42" ht="45.75" customHeight="1" x14ac:dyDescent="0.25">
      <c r="A106" s="53" t="s">
        <v>471</v>
      </c>
      <c r="B106" s="54">
        <v>44595</v>
      </c>
      <c r="C106" s="69">
        <v>2022</v>
      </c>
      <c r="D106" s="15">
        <v>21</v>
      </c>
      <c r="E106" s="20" t="s">
        <v>487</v>
      </c>
      <c r="F106" s="55" t="s">
        <v>535</v>
      </c>
      <c r="G106" s="56" t="s">
        <v>44</v>
      </c>
      <c r="H106" s="57" t="s">
        <v>514</v>
      </c>
      <c r="I106" s="69">
        <v>3322</v>
      </c>
      <c r="J106" s="14">
        <v>0</v>
      </c>
      <c r="K106" s="54">
        <v>44575</v>
      </c>
      <c r="L106" s="55" t="s">
        <v>46</v>
      </c>
      <c r="M106" s="23">
        <v>17</v>
      </c>
      <c r="N106" s="153" t="s">
        <v>535</v>
      </c>
      <c r="O106" s="19">
        <v>13600000</v>
      </c>
      <c r="P106" s="58">
        <v>44585</v>
      </c>
      <c r="Q106" s="21">
        <v>1233511543</v>
      </c>
      <c r="R106" s="153" t="s">
        <v>535</v>
      </c>
      <c r="S106" s="12">
        <v>5622</v>
      </c>
      <c r="T106" s="58">
        <v>44586</v>
      </c>
      <c r="U106" s="70" t="s">
        <v>49</v>
      </c>
      <c r="V106" s="56" t="s">
        <v>536</v>
      </c>
      <c r="W106" s="22" t="s">
        <v>516</v>
      </c>
      <c r="X106" s="18">
        <v>44586</v>
      </c>
      <c r="Y106" s="54">
        <v>44586</v>
      </c>
      <c r="Z106" s="54">
        <v>44829</v>
      </c>
      <c r="AB106" s="16"/>
      <c r="AC106" s="54">
        <v>44829</v>
      </c>
      <c r="AD106" s="13">
        <v>13600000</v>
      </c>
      <c r="AE106" s="22" t="s">
        <v>496</v>
      </c>
      <c r="AF106" s="54"/>
      <c r="AG106" s="54" t="s">
        <v>497</v>
      </c>
      <c r="AH106" s="54" t="s">
        <v>496</v>
      </c>
      <c r="AI106" s="55" t="s">
        <v>492</v>
      </c>
      <c r="AJ106" s="55" t="s">
        <v>209</v>
      </c>
      <c r="AK106" s="59" t="s">
        <v>209</v>
      </c>
      <c r="AL106" s="55" t="s">
        <v>209</v>
      </c>
      <c r="AM106" s="55" t="s">
        <v>209</v>
      </c>
      <c r="AN106" s="59" t="s">
        <v>209</v>
      </c>
      <c r="AO106" s="79">
        <v>243</v>
      </c>
      <c r="AP106" s="93"/>
    </row>
    <row r="107" spans="1:42" ht="45.75" customHeight="1" x14ac:dyDescent="0.25">
      <c r="A107" s="53" t="s">
        <v>482</v>
      </c>
      <c r="B107" s="54" t="s">
        <v>466</v>
      </c>
      <c r="C107" s="69">
        <v>2022</v>
      </c>
      <c r="D107" s="15">
        <v>22</v>
      </c>
      <c r="E107" s="20" t="s">
        <v>42</v>
      </c>
      <c r="F107" s="55" t="s">
        <v>60</v>
      </c>
      <c r="G107" s="56" t="s">
        <v>44</v>
      </c>
      <c r="H107" s="57" t="s">
        <v>537</v>
      </c>
      <c r="I107" s="69">
        <v>4022</v>
      </c>
      <c r="J107" s="14">
        <v>107175327</v>
      </c>
      <c r="K107" s="54">
        <v>44585</v>
      </c>
      <c r="L107" s="55" t="s">
        <v>46</v>
      </c>
      <c r="M107" s="17">
        <v>29</v>
      </c>
      <c r="N107" s="20" t="s">
        <v>62</v>
      </c>
      <c r="O107" s="19">
        <v>107175327</v>
      </c>
      <c r="P107" s="58">
        <v>44589</v>
      </c>
      <c r="Q107" s="21">
        <v>901257606</v>
      </c>
      <c r="R107" s="20" t="s">
        <v>208</v>
      </c>
      <c r="S107" s="12">
        <v>7222</v>
      </c>
      <c r="T107" s="58">
        <v>44589</v>
      </c>
      <c r="U107" s="70" t="s">
        <v>49</v>
      </c>
      <c r="V107" s="56" t="s">
        <v>538</v>
      </c>
      <c r="W107" s="24">
        <v>44589</v>
      </c>
      <c r="X107" s="18">
        <v>44592</v>
      </c>
      <c r="Y107" s="54">
        <v>44592</v>
      </c>
      <c r="Z107" s="54">
        <v>44926</v>
      </c>
      <c r="AA107" s="19">
        <v>24848280</v>
      </c>
      <c r="AB107" s="16">
        <v>90</v>
      </c>
      <c r="AC107" s="54">
        <v>45016</v>
      </c>
      <c r="AD107" s="13">
        <v>132023607</v>
      </c>
      <c r="AE107" s="22" t="s">
        <v>56</v>
      </c>
      <c r="AF107" s="54"/>
      <c r="AG107" s="54" t="s">
        <v>52</v>
      </c>
      <c r="AH107" s="54" t="s">
        <v>53</v>
      </c>
      <c r="AI107" s="55" t="s">
        <v>54</v>
      </c>
      <c r="AJ107" s="55" t="s">
        <v>55</v>
      </c>
      <c r="AK107" s="59" t="s">
        <v>56</v>
      </c>
      <c r="AL107" s="55"/>
      <c r="AM107" s="55"/>
      <c r="AN107" s="59"/>
      <c r="AO107" s="79">
        <v>334</v>
      </c>
      <c r="AP107" s="93"/>
    </row>
    <row r="108" spans="1:42" ht="45.75" customHeight="1" x14ac:dyDescent="0.25">
      <c r="A108" s="53" t="s">
        <v>482</v>
      </c>
      <c r="B108" s="54" t="s">
        <v>466</v>
      </c>
      <c r="C108" s="69">
        <v>2022</v>
      </c>
      <c r="D108" s="15">
        <v>23</v>
      </c>
      <c r="E108" s="20" t="s">
        <v>42</v>
      </c>
      <c r="F108" s="55" t="s">
        <v>100</v>
      </c>
      <c r="G108" s="56" t="s">
        <v>44</v>
      </c>
      <c r="H108" s="57" t="s">
        <v>539</v>
      </c>
      <c r="I108" s="69">
        <v>3922</v>
      </c>
      <c r="J108" s="14"/>
      <c r="K108" s="54">
        <v>44582</v>
      </c>
      <c r="L108" s="55" t="s">
        <v>46</v>
      </c>
      <c r="M108" s="23">
        <v>28</v>
      </c>
      <c r="N108" s="20" t="s">
        <v>484</v>
      </c>
      <c r="O108" s="19">
        <v>124444680</v>
      </c>
      <c r="P108" s="58">
        <v>44589</v>
      </c>
      <c r="Q108" s="21">
        <v>900171195</v>
      </c>
      <c r="R108" s="20" t="s">
        <v>208</v>
      </c>
      <c r="S108" s="12">
        <v>7122</v>
      </c>
      <c r="T108" s="58">
        <v>44589</v>
      </c>
      <c r="U108" s="70" t="s">
        <v>49</v>
      </c>
      <c r="V108" s="56" t="s">
        <v>540</v>
      </c>
      <c r="W108" s="24">
        <v>44588</v>
      </c>
      <c r="X108" s="18">
        <v>44589</v>
      </c>
      <c r="Y108" s="54">
        <v>44589</v>
      </c>
      <c r="Z108" s="54">
        <v>44926</v>
      </c>
      <c r="AA108" s="19">
        <v>7211400</v>
      </c>
      <c r="AB108" s="16">
        <v>31</v>
      </c>
      <c r="AC108" s="54">
        <v>44957</v>
      </c>
      <c r="AD108" s="13">
        <v>131656080</v>
      </c>
      <c r="AE108" s="22" t="s">
        <v>541</v>
      </c>
      <c r="AF108" s="54"/>
      <c r="AG108" s="54" t="s">
        <v>52</v>
      </c>
      <c r="AH108" s="54" t="s">
        <v>53</v>
      </c>
      <c r="AI108" s="55" t="s">
        <v>57</v>
      </c>
      <c r="AJ108" s="55" t="s">
        <v>55</v>
      </c>
      <c r="AK108" s="59" t="s">
        <v>56</v>
      </c>
      <c r="AL108" s="55"/>
      <c r="AM108" s="55"/>
      <c r="AN108" s="59"/>
      <c r="AO108" s="79">
        <v>337</v>
      </c>
      <c r="AP108" s="93"/>
    </row>
    <row r="109" spans="1:42" ht="45.75" customHeight="1" x14ac:dyDescent="0.25">
      <c r="A109" s="53" t="s">
        <v>471</v>
      </c>
      <c r="B109" s="54">
        <v>44595</v>
      </c>
      <c r="C109" s="69">
        <v>2022</v>
      </c>
      <c r="D109" s="15">
        <v>24</v>
      </c>
      <c r="E109" s="20" t="s">
        <v>487</v>
      </c>
      <c r="F109" s="55" t="s">
        <v>542</v>
      </c>
      <c r="G109" s="56" t="s">
        <v>44</v>
      </c>
      <c r="H109" s="57" t="s">
        <v>514</v>
      </c>
      <c r="I109" s="69">
        <v>3322</v>
      </c>
      <c r="J109" s="14">
        <v>0</v>
      </c>
      <c r="K109" s="54">
        <v>44575</v>
      </c>
      <c r="L109" s="55" t="s">
        <v>46</v>
      </c>
      <c r="M109" s="23">
        <v>11</v>
      </c>
      <c r="N109" s="20" t="s">
        <v>542</v>
      </c>
      <c r="O109" s="19">
        <v>13600000</v>
      </c>
      <c r="P109" s="58">
        <v>44585</v>
      </c>
      <c r="Q109" s="21">
        <v>1098409865</v>
      </c>
      <c r="R109" s="20" t="s">
        <v>542</v>
      </c>
      <c r="S109" s="12">
        <v>6022</v>
      </c>
      <c r="T109" s="58">
        <v>44586</v>
      </c>
      <c r="U109" s="70" t="s">
        <v>49</v>
      </c>
      <c r="V109" s="56" t="s">
        <v>543</v>
      </c>
      <c r="W109" s="22" t="s">
        <v>516</v>
      </c>
      <c r="X109" s="18">
        <v>44586</v>
      </c>
      <c r="Y109" s="54">
        <v>44586</v>
      </c>
      <c r="Z109" s="54">
        <v>44829</v>
      </c>
      <c r="AB109" s="16"/>
      <c r="AC109" s="54">
        <v>44829</v>
      </c>
      <c r="AD109" s="13">
        <v>13600000</v>
      </c>
      <c r="AE109" s="22" t="s">
        <v>496</v>
      </c>
      <c r="AF109" s="54"/>
      <c r="AG109" s="54" t="s">
        <v>52</v>
      </c>
      <c r="AH109" s="54" t="s">
        <v>53</v>
      </c>
      <c r="AI109" s="55" t="s">
        <v>492</v>
      </c>
      <c r="AJ109" s="55" t="s">
        <v>209</v>
      </c>
      <c r="AK109" s="59" t="s">
        <v>209</v>
      </c>
      <c r="AL109" s="55" t="s">
        <v>209</v>
      </c>
      <c r="AM109" s="55" t="s">
        <v>209</v>
      </c>
      <c r="AN109" s="59" t="s">
        <v>209</v>
      </c>
      <c r="AO109" s="79">
        <v>243</v>
      </c>
      <c r="AP109" s="93"/>
    </row>
    <row r="110" spans="1:42" ht="45.75" customHeight="1" x14ac:dyDescent="0.25">
      <c r="A110" s="53" t="s">
        <v>482</v>
      </c>
      <c r="B110" s="54" t="s">
        <v>466</v>
      </c>
      <c r="C110" s="69">
        <v>2022</v>
      </c>
      <c r="D110" s="15">
        <v>25</v>
      </c>
      <c r="E110" s="20" t="s">
        <v>487</v>
      </c>
      <c r="F110" s="55" t="s">
        <v>544</v>
      </c>
      <c r="G110" s="56" t="s">
        <v>44</v>
      </c>
      <c r="H110" s="57" t="s">
        <v>545</v>
      </c>
      <c r="I110" s="69">
        <v>3422</v>
      </c>
      <c r="J110" s="14">
        <v>0</v>
      </c>
      <c r="K110" s="54">
        <v>44575</v>
      </c>
      <c r="L110" s="55" t="s">
        <v>46</v>
      </c>
      <c r="M110" s="23">
        <v>19</v>
      </c>
      <c r="N110" s="55" t="s">
        <v>544</v>
      </c>
      <c r="O110" s="19">
        <v>40000000</v>
      </c>
      <c r="P110" s="58">
        <v>44585</v>
      </c>
      <c r="Q110" s="21">
        <v>1144095300</v>
      </c>
      <c r="R110" s="55" t="s">
        <v>544</v>
      </c>
      <c r="S110" s="12">
        <v>5822</v>
      </c>
      <c r="T110" s="58">
        <v>44586</v>
      </c>
      <c r="U110" s="70" t="s">
        <v>86</v>
      </c>
      <c r="V110" s="56" t="s">
        <v>546</v>
      </c>
      <c r="W110" s="18">
        <v>44586</v>
      </c>
      <c r="X110" s="18">
        <v>44586</v>
      </c>
      <c r="Y110" s="54">
        <v>44586</v>
      </c>
      <c r="Z110" s="54">
        <v>44829</v>
      </c>
      <c r="AA110" s="19">
        <v>15000000</v>
      </c>
      <c r="AB110" s="16">
        <v>90</v>
      </c>
      <c r="AC110" s="54">
        <v>44919</v>
      </c>
      <c r="AD110" s="13">
        <v>55000000</v>
      </c>
      <c r="AE110" s="54" t="s">
        <v>53</v>
      </c>
      <c r="AF110" s="54"/>
      <c r="AG110" s="54" t="s">
        <v>52</v>
      </c>
      <c r="AH110" s="54" t="s">
        <v>547</v>
      </c>
      <c r="AI110" s="55" t="s">
        <v>492</v>
      </c>
      <c r="AJ110" s="55" t="s">
        <v>209</v>
      </c>
      <c r="AK110" s="59" t="s">
        <v>209</v>
      </c>
      <c r="AL110" s="55" t="s">
        <v>209</v>
      </c>
      <c r="AM110" s="55" t="s">
        <v>209</v>
      </c>
      <c r="AN110" s="59" t="s">
        <v>209</v>
      </c>
      <c r="AO110" s="79">
        <v>243</v>
      </c>
      <c r="AP110" s="93"/>
    </row>
    <row r="111" spans="1:42" ht="45.75" customHeight="1" x14ac:dyDescent="0.25">
      <c r="A111" s="53" t="s">
        <v>471</v>
      </c>
      <c r="B111" s="54">
        <v>44595</v>
      </c>
      <c r="C111" s="69">
        <v>2022</v>
      </c>
      <c r="D111" s="15">
        <v>26</v>
      </c>
      <c r="E111" s="20" t="s">
        <v>487</v>
      </c>
      <c r="F111" s="55" t="s">
        <v>548</v>
      </c>
      <c r="G111" s="56" t="s">
        <v>44</v>
      </c>
      <c r="H111" s="57" t="s">
        <v>549</v>
      </c>
      <c r="I111" s="69">
        <v>3422</v>
      </c>
      <c r="J111" s="14">
        <v>0</v>
      </c>
      <c r="K111" s="54">
        <v>44575</v>
      </c>
      <c r="L111" s="55" t="s">
        <v>46</v>
      </c>
      <c r="M111" s="23">
        <v>20</v>
      </c>
      <c r="N111" s="55" t="s">
        <v>548</v>
      </c>
      <c r="O111" s="19">
        <v>40000000</v>
      </c>
      <c r="P111" s="58">
        <v>44585</v>
      </c>
      <c r="Q111" s="21">
        <v>1065617437</v>
      </c>
      <c r="R111" s="55" t="s">
        <v>548</v>
      </c>
      <c r="S111" s="12">
        <v>5922</v>
      </c>
      <c r="T111" s="58">
        <v>44586</v>
      </c>
      <c r="U111" s="70" t="s">
        <v>49</v>
      </c>
      <c r="V111" s="56" t="s">
        <v>550</v>
      </c>
      <c r="W111" s="18">
        <v>44586</v>
      </c>
      <c r="X111" s="18">
        <v>44586</v>
      </c>
      <c r="Y111" s="54">
        <v>44586</v>
      </c>
      <c r="Z111" s="54">
        <v>44829</v>
      </c>
      <c r="AB111" s="16"/>
      <c r="AC111" s="54">
        <v>44829</v>
      </c>
      <c r="AD111" s="13">
        <v>40000000</v>
      </c>
      <c r="AE111" s="54" t="s">
        <v>53</v>
      </c>
      <c r="AF111" s="54"/>
      <c r="AG111" s="54" t="s">
        <v>52</v>
      </c>
      <c r="AH111" s="54" t="s">
        <v>53</v>
      </c>
      <c r="AI111" s="55" t="s">
        <v>492</v>
      </c>
      <c r="AJ111" s="55" t="s">
        <v>209</v>
      </c>
      <c r="AK111" s="59" t="s">
        <v>209</v>
      </c>
      <c r="AL111" s="55" t="s">
        <v>209</v>
      </c>
      <c r="AM111" s="55" t="s">
        <v>209</v>
      </c>
      <c r="AN111" s="59" t="s">
        <v>209</v>
      </c>
      <c r="AO111" s="79">
        <v>243</v>
      </c>
      <c r="AP111" s="93"/>
    </row>
    <row r="112" spans="1:42" ht="45.75" customHeight="1" x14ac:dyDescent="0.25">
      <c r="A112" s="53" t="s">
        <v>471</v>
      </c>
      <c r="B112" s="54">
        <v>44620</v>
      </c>
      <c r="C112" s="69">
        <v>2022</v>
      </c>
      <c r="D112" s="15">
        <v>27</v>
      </c>
      <c r="E112" s="55" t="s">
        <v>81</v>
      </c>
      <c r="F112" s="55" t="s">
        <v>551</v>
      </c>
      <c r="G112" s="56" t="s">
        <v>44</v>
      </c>
      <c r="H112" s="57" t="s">
        <v>552</v>
      </c>
      <c r="I112" s="69">
        <v>4122</v>
      </c>
      <c r="J112" s="14">
        <v>0</v>
      </c>
      <c r="K112" s="54">
        <v>44575</v>
      </c>
      <c r="L112" s="55" t="s">
        <v>46</v>
      </c>
      <c r="M112" s="23">
        <v>39</v>
      </c>
      <c r="N112" s="20" t="s">
        <v>553</v>
      </c>
      <c r="O112" s="19">
        <v>9520000</v>
      </c>
      <c r="P112" s="58">
        <v>44593</v>
      </c>
      <c r="Q112" s="21">
        <v>901300363</v>
      </c>
      <c r="R112" s="20" t="s">
        <v>554</v>
      </c>
      <c r="S112" s="12">
        <v>8222</v>
      </c>
      <c r="T112" s="58">
        <v>44594</v>
      </c>
      <c r="U112" s="20" t="s">
        <v>209</v>
      </c>
      <c r="V112" s="56" t="s">
        <v>209</v>
      </c>
      <c r="W112" s="24"/>
      <c r="Y112" s="54">
        <v>44594</v>
      </c>
      <c r="Z112" s="54">
        <v>44620</v>
      </c>
      <c r="AB112" s="16"/>
      <c r="AC112" s="54">
        <v>44620</v>
      </c>
      <c r="AD112" s="13">
        <v>9520000</v>
      </c>
      <c r="AE112" s="22" t="s">
        <v>79</v>
      </c>
      <c r="AF112" s="54"/>
      <c r="AG112" s="54" t="s">
        <v>52</v>
      </c>
      <c r="AH112" s="54" t="s">
        <v>53</v>
      </c>
      <c r="AI112" s="55" t="s">
        <v>76</v>
      </c>
      <c r="AJ112" s="55" t="s">
        <v>79</v>
      </c>
      <c r="AK112" s="59" t="s">
        <v>555</v>
      </c>
      <c r="AL112" s="55"/>
      <c r="AM112" s="55"/>
      <c r="AN112" s="59"/>
      <c r="AO112" s="79">
        <v>26</v>
      </c>
      <c r="AP112" s="93"/>
    </row>
    <row r="113" spans="1:42" ht="45.75" customHeight="1" x14ac:dyDescent="0.25">
      <c r="A113" s="53" t="s">
        <v>471</v>
      </c>
      <c r="B113" s="54">
        <v>44620</v>
      </c>
      <c r="C113" s="69">
        <v>2022</v>
      </c>
      <c r="D113" s="15">
        <v>28</v>
      </c>
      <c r="E113" s="20" t="s">
        <v>42</v>
      </c>
      <c r="F113" s="55" t="s">
        <v>411</v>
      </c>
      <c r="G113" s="56" t="s">
        <v>44</v>
      </c>
      <c r="H113" s="57" t="s">
        <v>481</v>
      </c>
      <c r="I113" s="69">
        <v>3622</v>
      </c>
      <c r="J113" s="14">
        <v>32000000</v>
      </c>
      <c r="K113" s="54"/>
      <c r="L113" s="55" t="s">
        <v>46</v>
      </c>
      <c r="M113" s="23">
        <v>30</v>
      </c>
      <c r="N113" s="70" t="s">
        <v>194</v>
      </c>
      <c r="O113" s="19">
        <v>32000000</v>
      </c>
      <c r="P113" s="58">
        <v>44589</v>
      </c>
      <c r="Q113" s="21">
        <v>900687434</v>
      </c>
      <c r="R113" s="70" t="s">
        <v>195</v>
      </c>
      <c r="S113" s="12">
        <v>8022</v>
      </c>
      <c r="T113" s="58">
        <v>44589</v>
      </c>
      <c r="U113" s="20" t="s">
        <v>556</v>
      </c>
      <c r="V113" s="56" t="s">
        <v>557</v>
      </c>
      <c r="W113" s="18">
        <v>44613</v>
      </c>
      <c r="X113" s="18">
        <v>44614</v>
      </c>
      <c r="Y113" s="54">
        <v>44614</v>
      </c>
      <c r="Z113" s="54">
        <v>44910</v>
      </c>
      <c r="AB113" s="16"/>
      <c r="AC113" s="54">
        <v>44910</v>
      </c>
      <c r="AD113" s="13">
        <v>32000000</v>
      </c>
      <c r="AE113" s="22" t="s">
        <v>414</v>
      </c>
      <c r="AF113" s="54"/>
      <c r="AG113" s="54" t="s">
        <v>52</v>
      </c>
      <c r="AH113" s="54" t="s">
        <v>53</v>
      </c>
      <c r="AI113" s="55" t="s">
        <v>57</v>
      </c>
      <c r="AJ113" s="55" t="s">
        <v>55</v>
      </c>
      <c r="AK113" s="59" t="s">
        <v>415</v>
      </c>
      <c r="AL113" s="55"/>
      <c r="AM113" s="55"/>
      <c r="AN113" s="59"/>
      <c r="AO113" s="79">
        <v>296</v>
      </c>
      <c r="AP113" s="93"/>
    </row>
    <row r="114" spans="1:42" ht="45.75" customHeight="1" x14ac:dyDescent="0.25">
      <c r="A114" s="53" t="s">
        <v>471</v>
      </c>
      <c r="B114" s="54">
        <v>44595</v>
      </c>
      <c r="C114" s="69">
        <v>2022</v>
      </c>
      <c r="D114" s="15">
        <v>29</v>
      </c>
      <c r="E114" s="20" t="s">
        <v>487</v>
      </c>
      <c r="F114" s="55" t="s">
        <v>558</v>
      </c>
      <c r="G114" s="56" t="s">
        <v>44</v>
      </c>
      <c r="H114" s="57" t="s">
        <v>559</v>
      </c>
      <c r="I114" s="69">
        <v>3422</v>
      </c>
      <c r="J114" s="14">
        <v>0</v>
      </c>
      <c r="K114" s="54">
        <v>44575</v>
      </c>
      <c r="L114" s="55" t="s">
        <v>46</v>
      </c>
      <c r="M114" s="23">
        <v>22</v>
      </c>
      <c r="N114" s="55" t="s">
        <v>558</v>
      </c>
      <c r="O114" s="19">
        <v>40000000</v>
      </c>
      <c r="P114" s="58">
        <v>44586</v>
      </c>
      <c r="Q114" s="83">
        <v>80238187</v>
      </c>
      <c r="R114" s="55" t="s">
        <v>558</v>
      </c>
      <c r="S114" s="12">
        <v>6222</v>
      </c>
      <c r="T114" s="58">
        <v>44586</v>
      </c>
      <c r="U114" s="70" t="s">
        <v>73</v>
      </c>
      <c r="V114" s="56" t="s">
        <v>560</v>
      </c>
      <c r="W114" s="18" t="s">
        <v>561</v>
      </c>
      <c r="X114" s="18">
        <v>44587</v>
      </c>
      <c r="Y114" s="54">
        <v>44587</v>
      </c>
      <c r="Z114" s="54">
        <v>44825</v>
      </c>
      <c r="AB114" s="16"/>
      <c r="AC114" s="54">
        <v>44825</v>
      </c>
      <c r="AD114" s="13">
        <v>40000000</v>
      </c>
      <c r="AE114" s="54" t="s">
        <v>53</v>
      </c>
      <c r="AF114" s="54"/>
      <c r="AG114" s="54" t="s">
        <v>52</v>
      </c>
      <c r="AH114" s="54" t="s">
        <v>53</v>
      </c>
      <c r="AI114" s="55" t="s">
        <v>492</v>
      </c>
      <c r="AJ114" s="55" t="s">
        <v>209</v>
      </c>
      <c r="AK114" s="59" t="s">
        <v>209</v>
      </c>
      <c r="AL114" s="55" t="s">
        <v>209</v>
      </c>
      <c r="AM114" s="55" t="s">
        <v>209</v>
      </c>
      <c r="AN114" s="59" t="s">
        <v>209</v>
      </c>
      <c r="AO114" s="79">
        <v>238</v>
      </c>
      <c r="AP114" s="93"/>
    </row>
    <row r="115" spans="1:42" ht="45.75" customHeight="1" x14ac:dyDescent="0.25">
      <c r="A115" s="53" t="s">
        <v>471</v>
      </c>
      <c r="B115" s="54">
        <v>44595</v>
      </c>
      <c r="C115" s="69">
        <v>2022</v>
      </c>
      <c r="D115" s="15">
        <v>30</v>
      </c>
      <c r="E115" s="20" t="s">
        <v>487</v>
      </c>
      <c r="F115" s="55" t="s">
        <v>562</v>
      </c>
      <c r="G115" s="56" t="s">
        <v>44</v>
      </c>
      <c r="H115" s="57" t="s">
        <v>563</v>
      </c>
      <c r="I115" s="69">
        <v>3422</v>
      </c>
      <c r="J115" s="14">
        <v>0</v>
      </c>
      <c r="K115" s="54">
        <v>44575</v>
      </c>
      <c r="L115" s="55" t="s">
        <v>46</v>
      </c>
      <c r="M115" s="23">
        <v>23</v>
      </c>
      <c r="N115" s="55" t="s">
        <v>562</v>
      </c>
      <c r="O115" s="19">
        <v>40000000</v>
      </c>
      <c r="P115" s="58">
        <v>44587</v>
      </c>
      <c r="Q115" s="83">
        <v>52298463</v>
      </c>
      <c r="R115" s="55" t="s">
        <v>562</v>
      </c>
      <c r="S115" s="12">
        <v>6522</v>
      </c>
      <c r="T115" s="58">
        <v>44587</v>
      </c>
      <c r="U115" s="70" t="s">
        <v>73</v>
      </c>
      <c r="V115" s="56" t="s">
        <v>564</v>
      </c>
      <c r="W115" s="18" t="s">
        <v>561</v>
      </c>
      <c r="X115" s="18">
        <v>44587</v>
      </c>
      <c r="Y115" s="54">
        <v>44587</v>
      </c>
      <c r="Z115" s="54">
        <v>44831</v>
      </c>
      <c r="AB115" s="16"/>
      <c r="AC115" s="54">
        <v>44831</v>
      </c>
      <c r="AD115" s="13">
        <v>40000000</v>
      </c>
      <c r="AE115" s="54" t="s">
        <v>53</v>
      </c>
      <c r="AF115" s="54"/>
      <c r="AG115" s="54" t="s">
        <v>52</v>
      </c>
      <c r="AH115" s="54" t="s">
        <v>53</v>
      </c>
      <c r="AI115" s="55" t="s">
        <v>492</v>
      </c>
      <c r="AJ115" s="55" t="s">
        <v>209</v>
      </c>
      <c r="AK115" s="59" t="s">
        <v>209</v>
      </c>
      <c r="AL115" s="55" t="s">
        <v>209</v>
      </c>
      <c r="AM115" s="55" t="s">
        <v>209</v>
      </c>
      <c r="AN115" s="59" t="s">
        <v>209</v>
      </c>
      <c r="AO115" s="79">
        <v>244</v>
      </c>
      <c r="AP115" s="93"/>
    </row>
    <row r="116" spans="1:42" ht="45.75" customHeight="1" x14ac:dyDescent="0.25">
      <c r="A116" s="53" t="s">
        <v>482</v>
      </c>
      <c r="B116" s="54" t="s">
        <v>466</v>
      </c>
      <c r="C116" s="69">
        <v>2022</v>
      </c>
      <c r="D116" s="15">
        <v>31</v>
      </c>
      <c r="E116" s="20" t="s">
        <v>487</v>
      </c>
      <c r="F116" s="55" t="s">
        <v>565</v>
      </c>
      <c r="G116" s="56" t="s">
        <v>44</v>
      </c>
      <c r="H116" s="57" t="s">
        <v>566</v>
      </c>
      <c r="I116" s="69">
        <v>3422</v>
      </c>
      <c r="J116" s="14">
        <v>0</v>
      </c>
      <c r="K116" s="54">
        <v>44575</v>
      </c>
      <c r="L116" s="55" t="s">
        <v>46</v>
      </c>
      <c r="M116" s="23">
        <v>24</v>
      </c>
      <c r="N116" s="55" t="s">
        <v>565</v>
      </c>
      <c r="O116" s="19">
        <v>40000000</v>
      </c>
      <c r="P116" s="58">
        <v>44586</v>
      </c>
      <c r="Q116" s="21">
        <v>1020714536</v>
      </c>
      <c r="R116" s="55" t="s">
        <v>565</v>
      </c>
      <c r="S116" s="12">
        <v>6122</v>
      </c>
      <c r="T116" s="58">
        <v>44586</v>
      </c>
      <c r="U116" s="70" t="s">
        <v>73</v>
      </c>
      <c r="V116" s="56" t="s">
        <v>567</v>
      </c>
      <c r="W116" s="18">
        <v>44587</v>
      </c>
      <c r="X116" s="18">
        <v>44587</v>
      </c>
      <c r="Y116" s="54">
        <v>44587</v>
      </c>
      <c r="Z116" s="54">
        <v>44829</v>
      </c>
      <c r="AA116" s="19">
        <v>15000000</v>
      </c>
      <c r="AB116" s="16">
        <v>91</v>
      </c>
      <c r="AC116" s="54">
        <v>44920</v>
      </c>
      <c r="AD116" s="13">
        <v>55000000</v>
      </c>
      <c r="AE116" s="54" t="s">
        <v>568</v>
      </c>
      <c r="AF116" s="54"/>
      <c r="AG116" s="54" t="s">
        <v>52</v>
      </c>
      <c r="AH116" s="54" t="s">
        <v>53</v>
      </c>
      <c r="AI116" s="55" t="s">
        <v>57</v>
      </c>
      <c r="AJ116" s="55" t="s">
        <v>209</v>
      </c>
      <c r="AK116" s="59" t="s">
        <v>209</v>
      </c>
      <c r="AL116" s="55" t="s">
        <v>209</v>
      </c>
      <c r="AM116" s="55" t="s">
        <v>209</v>
      </c>
      <c r="AN116" s="59" t="s">
        <v>209</v>
      </c>
      <c r="AO116" s="79">
        <v>242</v>
      </c>
      <c r="AP116" s="93"/>
    </row>
    <row r="117" spans="1:42" ht="45.75" customHeight="1" x14ac:dyDescent="0.25">
      <c r="A117" s="53" t="s">
        <v>482</v>
      </c>
      <c r="B117" s="54" t="s">
        <v>466</v>
      </c>
      <c r="C117" s="69">
        <v>2022</v>
      </c>
      <c r="D117" s="15">
        <v>32</v>
      </c>
      <c r="E117" s="20" t="s">
        <v>487</v>
      </c>
      <c r="F117" s="55" t="s">
        <v>569</v>
      </c>
      <c r="G117" s="56" t="s">
        <v>44</v>
      </c>
      <c r="H117" s="57" t="s">
        <v>570</v>
      </c>
      <c r="I117" s="69">
        <v>3422</v>
      </c>
      <c r="J117" s="14">
        <v>0</v>
      </c>
      <c r="K117" s="54">
        <v>44575</v>
      </c>
      <c r="L117" s="55" t="s">
        <v>46</v>
      </c>
      <c r="M117" s="23">
        <v>25</v>
      </c>
      <c r="N117" s="20" t="s">
        <v>569</v>
      </c>
      <c r="O117" s="19">
        <v>40000000</v>
      </c>
      <c r="P117" s="58">
        <v>44586</v>
      </c>
      <c r="Q117" s="83">
        <v>92532144</v>
      </c>
      <c r="R117" s="20" t="s">
        <v>569</v>
      </c>
      <c r="S117" s="12">
        <v>6622</v>
      </c>
      <c r="T117" s="58">
        <v>44587</v>
      </c>
      <c r="U117" s="70" t="s">
        <v>86</v>
      </c>
      <c r="V117" s="56" t="s">
        <v>571</v>
      </c>
      <c r="W117" s="18">
        <v>44587</v>
      </c>
      <c r="X117" s="18">
        <v>44587</v>
      </c>
      <c r="Y117" s="54">
        <v>44587</v>
      </c>
      <c r="Z117" s="54">
        <v>44830</v>
      </c>
      <c r="AA117" s="19">
        <v>15000000</v>
      </c>
      <c r="AB117" s="16">
        <v>90</v>
      </c>
      <c r="AC117" s="54">
        <v>44920</v>
      </c>
      <c r="AD117" s="13">
        <v>55000000</v>
      </c>
      <c r="AE117" s="54" t="s">
        <v>53</v>
      </c>
      <c r="AF117" s="54"/>
      <c r="AG117" s="54" t="s">
        <v>52</v>
      </c>
      <c r="AH117" s="54" t="s">
        <v>53</v>
      </c>
      <c r="AI117" s="55" t="s">
        <v>492</v>
      </c>
      <c r="AJ117" s="55" t="s">
        <v>209</v>
      </c>
      <c r="AK117" s="59" t="s">
        <v>209</v>
      </c>
      <c r="AL117" s="55" t="s">
        <v>209</v>
      </c>
      <c r="AM117" s="55" t="s">
        <v>209</v>
      </c>
      <c r="AN117" s="59" t="s">
        <v>209</v>
      </c>
      <c r="AO117" s="79">
        <v>243</v>
      </c>
      <c r="AP117" s="93"/>
    </row>
    <row r="118" spans="1:42" ht="45.75" customHeight="1" x14ac:dyDescent="0.25">
      <c r="A118" s="53" t="s">
        <v>482</v>
      </c>
      <c r="B118" s="54" t="s">
        <v>572</v>
      </c>
      <c r="C118" s="69">
        <v>2022</v>
      </c>
      <c r="D118" s="15">
        <v>33</v>
      </c>
      <c r="E118" s="20" t="s">
        <v>42</v>
      </c>
      <c r="F118" s="55" t="s">
        <v>313</v>
      </c>
      <c r="G118" s="56" t="s">
        <v>44</v>
      </c>
      <c r="H118" s="57" t="s">
        <v>573</v>
      </c>
      <c r="I118" s="69">
        <v>4222</v>
      </c>
      <c r="J118" s="14">
        <v>236097028</v>
      </c>
      <c r="K118" s="54">
        <v>44587</v>
      </c>
      <c r="L118" s="55" t="s">
        <v>46</v>
      </c>
      <c r="M118" s="23">
        <v>31</v>
      </c>
      <c r="N118" s="20" t="s">
        <v>574</v>
      </c>
      <c r="O118" s="19">
        <v>236097028</v>
      </c>
      <c r="P118" s="58">
        <v>44589</v>
      </c>
      <c r="Q118" s="21">
        <v>900062917</v>
      </c>
      <c r="R118" s="20" t="s">
        <v>316</v>
      </c>
      <c r="S118" s="12">
        <v>8122</v>
      </c>
      <c r="T118" s="58">
        <v>44589</v>
      </c>
      <c r="U118" s="20" t="s">
        <v>49</v>
      </c>
      <c r="V118" s="56" t="s">
        <v>575</v>
      </c>
      <c r="W118" s="18">
        <v>44594</v>
      </c>
      <c r="X118" s="18">
        <v>44601</v>
      </c>
      <c r="Y118" s="54">
        <v>44601</v>
      </c>
      <c r="Z118" s="54">
        <v>44926</v>
      </c>
      <c r="AA118" s="19">
        <v>88048520</v>
      </c>
      <c r="AB118" s="16">
        <v>90</v>
      </c>
      <c r="AC118" s="54">
        <v>45016</v>
      </c>
      <c r="AD118" s="13">
        <v>324145548</v>
      </c>
      <c r="AE118" s="22" t="s">
        <v>496</v>
      </c>
      <c r="AF118" s="54"/>
      <c r="AG118" s="54" t="s">
        <v>52</v>
      </c>
      <c r="AH118" s="54" t="s">
        <v>53</v>
      </c>
      <c r="AI118" s="55" t="s">
        <v>57</v>
      </c>
      <c r="AJ118" s="55" t="s">
        <v>79</v>
      </c>
      <c r="AK118" s="59" t="s">
        <v>317</v>
      </c>
      <c r="AL118" s="55"/>
      <c r="AM118" s="55"/>
      <c r="AN118" s="59"/>
      <c r="AO118" s="150">
        <v>325</v>
      </c>
      <c r="AP118" s="93"/>
    </row>
    <row r="119" spans="1:42" ht="45.75" customHeight="1" x14ac:dyDescent="0.25">
      <c r="A119" s="53" t="s">
        <v>482</v>
      </c>
      <c r="B119" s="54" t="s">
        <v>466</v>
      </c>
      <c r="C119" s="69">
        <v>2022</v>
      </c>
      <c r="D119" s="15">
        <v>34</v>
      </c>
      <c r="E119" s="20" t="s">
        <v>487</v>
      </c>
      <c r="F119" s="55" t="s">
        <v>576</v>
      </c>
      <c r="G119" s="56" t="s">
        <v>44</v>
      </c>
      <c r="H119" s="57" t="s">
        <v>577</v>
      </c>
      <c r="I119" s="69">
        <v>3422</v>
      </c>
      <c r="J119" s="14"/>
      <c r="K119" s="54">
        <v>44575</v>
      </c>
      <c r="L119" s="55" t="s">
        <v>46</v>
      </c>
      <c r="M119" s="23">
        <v>32</v>
      </c>
      <c r="N119" s="20" t="s">
        <v>576</v>
      </c>
      <c r="O119" s="19">
        <v>56000000</v>
      </c>
      <c r="P119" s="58">
        <v>44589</v>
      </c>
      <c r="Q119" s="21">
        <v>52436927</v>
      </c>
      <c r="R119" s="20" t="s">
        <v>576</v>
      </c>
      <c r="S119" s="12">
        <v>7622</v>
      </c>
      <c r="T119" s="58">
        <v>44589</v>
      </c>
      <c r="U119" s="70" t="s">
        <v>49</v>
      </c>
      <c r="V119" s="56" t="s">
        <v>578</v>
      </c>
      <c r="W119" s="18">
        <v>44592</v>
      </c>
      <c r="X119" s="18">
        <v>44593</v>
      </c>
      <c r="Y119" s="54">
        <v>44593</v>
      </c>
      <c r="Z119" s="54">
        <v>44834</v>
      </c>
      <c r="AA119" s="19">
        <v>21000000</v>
      </c>
      <c r="AB119" s="16">
        <v>92</v>
      </c>
      <c r="AC119" s="54">
        <v>44926</v>
      </c>
      <c r="AD119" s="13">
        <v>77000000</v>
      </c>
      <c r="AE119" s="54" t="s">
        <v>53</v>
      </c>
      <c r="AF119" s="54"/>
      <c r="AG119" s="54" t="s">
        <v>52</v>
      </c>
      <c r="AH119" s="54" t="s">
        <v>53</v>
      </c>
      <c r="AI119" s="55" t="s">
        <v>492</v>
      </c>
      <c r="AJ119" s="55" t="s">
        <v>209</v>
      </c>
      <c r="AK119" s="59" t="s">
        <v>209</v>
      </c>
      <c r="AL119" s="55" t="s">
        <v>209</v>
      </c>
      <c r="AM119" s="55" t="s">
        <v>209</v>
      </c>
      <c r="AN119" s="59" t="s">
        <v>209</v>
      </c>
      <c r="AO119" s="150">
        <v>241</v>
      </c>
      <c r="AP119" s="93"/>
    </row>
    <row r="120" spans="1:42" ht="45.75" customHeight="1" x14ac:dyDescent="0.25">
      <c r="A120" s="53" t="s">
        <v>471</v>
      </c>
      <c r="B120" s="54">
        <v>44595</v>
      </c>
      <c r="C120" s="69">
        <v>2022</v>
      </c>
      <c r="D120" s="15">
        <v>35</v>
      </c>
      <c r="E120" s="20" t="s">
        <v>487</v>
      </c>
      <c r="F120" s="55" t="s">
        <v>579</v>
      </c>
      <c r="G120" s="56" t="s">
        <v>44</v>
      </c>
      <c r="H120" s="57" t="s">
        <v>580</v>
      </c>
      <c r="I120" s="69">
        <v>3422</v>
      </c>
      <c r="J120" s="14">
        <v>0</v>
      </c>
      <c r="K120" s="54">
        <v>44575</v>
      </c>
      <c r="L120" s="55" t="s">
        <v>46</v>
      </c>
      <c r="M120" s="23">
        <v>33</v>
      </c>
      <c r="N120" s="20" t="s">
        <v>581</v>
      </c>
      <c r="O120" s="19">
        <v>30000000</v>
      </c>
      <c r="P120" s="58">
        <v>44589</v>
      </c>
      <c r="Q120" s="21">
        <v>1018460065</v>
      </c>
      <c r="R120" s="20" t="s">
        <v>582</v>
      </c>
      <c r="S120" s="12">
        <v>7422</v>
      </c>
      <c r="T120" s="58">
        <v>44589</v>
      </c>
      <c r="U120" s="70" t="s">
        <v>86</v>
      </c>
      <c r="V120" s="56" t="s">
        <v>583</v>
      </c>
      <c r="W120" s="18" t="s">
        <v>584</v>
      </c>
      <c r="X120" s="18">
        <v>44593</v>
      </c>
      <c r="Y120" s="54">
        <v>44593</v>
      </c>
      <c r="Z120" s="54">
        <v>44770</v>
      </c>
      <c r="AB120" s="16"/>
      <c r="AC120" s="54">
        <v>44770</v>
      </c>
      <c r="AD120" s="13">
        <v>30000000</v>
      </c>
      <c r="AF120" s="54"/>
      <c r="AG120" s="54" t="s">
        <v>52</v>
      </c>
      <c r="AH120" s="54" t="s">
        <v>53</v>
      </c>
      <c r="AI120" s="55" t="s">
        <v>492</v>
      </c>
      <c r="AJ120" s="55" t="s">
        <v>209</v>
      </c>
      <c r="AK120" s="59" t="s">
        <v>209</v>
      </c>
      <c r="AL120" s="55" t="s">
        <v>209</v>
      </c>
      <c r="AM120" s="55" t="s">
        <v>209</v>
      </c>
      <c r="AN120" s="59" t="s">
        <v>209</v>
      </c>
      <c r="AO120" s="150">
        <v>177</v>
      </c>
      <c r="AP120" s="93"/>
    </row>
    <row r="121" spans="1:42" ht="45.75" customHeight="1" x14ac:dyDescent="0.25">
      <c r="A121" s="53" t="s">
        <v>471</v>
      </c>
      <c r="B121" s="54">
        <v>44595</v>
      </c>
      <c r="C121" s="69">
        <v>2022</v>
      </c>
      <c r="D121" s="15">
        <v>36</v>
      </c>
      <c r="E121" s="20" t="s">
        <v>487</v>
      </c>
      <c r="F121" s="55" t="s">
        <v>585</v>
      </c>
      <c r="G121" s="56" t="s">
        <v>44</v>
      </c>
      <c r="H121" s="57" t="s">
        <v>586</v>
      </c>
      <c r="I121" s="69">
        <v>3422</v>
      </c>
      <c r="J121" s="14">
        <v>0</v>
      </c>
      <c r="K121" s="54">
        <v>44575</v>
      </c>
      <c r="L121" s="55" t="s">
        <v>46</v>
      </c>
      <c r="M121" s="17">
        <v>34</v>
      </c>
      <c r="N121" s="20" t="s">
        <v>587</v>
      </c>
      <c r="O121" s="19">
        <v>30000000</v>
      </c>
      <c r="P121" s="58">
        <v>44589</v>
      </c>
      <c r="Q121" s="21">
        <v>1048271164</v>
      </c>
      <c r="R121" s="20" t="s">
        <v>587</v>
      </c>
      <c r="S121" s="12">
        <v>7722</v>
      </c>
      <c r="T121" s="58">
        <v>44589</v>
      </c>
      <c r="U121" s="70" t="s">
        <v>49</v>
      </c>
      <c r="V121" s="56" t="s">
        <v>588</v>
      </c>
      <c r="W121" s="18" t="s">
        <v>589</v>
      </c>
      <c r="X121" s="18">
        <v>44594</v>
      </c>
      <c r="Y121" s="54">
        <v>44594</v>
      </c>
      <c r="Z121" s="54">
        <v>44770</v>
      </c>
      <c r="AB121" s="16"/>
      <c r="AC121" s="54">
        <v>44770</v>
      </c>
      <c r="AD121" s="13">
        <v>30000000</v>
      </c>
      <c r="AF121" s="54"/>
      <c r="AG121" s="54" t="s">
        <v>52</v>
      </c>
      <c r="AH121" s="54" t="s">
        <v>53</v>
      </c>
      <c r="AI121" s="55" t="s">
        <v>492</v>
      </c>
      <c r="AJ121" s="55" t="s">
        <v>209</v>
      </c>
      <c r="AK121" s="59" t="s">
        <v>209</v>
      </c>
      <c r="AL121" s="55" t="s">
        <v>209</v>
      </c>
      <c r="AM121" s="55" t="s">
        <v>209</v>
      </c>
      <c r="AN121" s="59" t="s">
        <v>209</v>
      </c>
      <c r="AO121" s="150">
        <v>176</v>
      </c>
      <c r="AP121" s="93"/>
    </row>
    <row r="122" spans="1:42" ht="45.75" customHeight="1" x14ac:dyDescent="0.25">
      <c r="A122" s="53" t="s">
        <v>471</v>
      </c>
      <c r="B122" s="54">
        <v>44620</v>
      </c>
      <c r="C122" s="69">
        <v>2022</v>
      </c>
      <c r="D122" s="15">
        <v>37</v>
      </c>
      <c r="E122" s="20" t="s">
        <v>487</v>
      </c>
      <c r="F122" s="55" t="s">
        <v>590</v>
      </c>
      <c r="G122" s="56" t="s">
        <v>44</v>
      </c>
      <c r="H122" s="57" t="s">
        <v>591</v>
      </c>
      <c r="I122" s="69">
        <v>3422</v>
      </c>
      <c r="J122" s="14">
        <v>0</v>
      </c>
      <c r="K122" s="54">
        <v>44575</v>
      </c>
      <c r="L122" s="55" t="s">
        <v>46</v>
      </c>
      <c r="M122" s="23">
        <v>35</v>
      </c>
      <c r="N122" s="20" t="s">
        <v>590</v>
      </c>
      <c r="O122" s="19">
        <v>42000000</v>
      </c>
      <c r="P122" s="58">
        <v>44593</v>
      </c>
      <c r="Q122" s="21">
        <v>79342148</v>
      </c>
      <c r="R122" s="20" t="s">
        <v>590</v>
      </c>
      <c r="S122" s="12">
        <v>7822</v>
      </c>
      <c r="T122" s="58">
        <v>44589</v>
      </c>
      <c r="U122" s="20" t="s">
        <v>49</v>
      </c>
      <c r="V122" s="56" t="s">
        <v>592</v>
      </c>
      <c r="W122" s="18" t="s">
        <v>589</v>
      </c>
      <c r="X122" s="18">
        <v>44593</v>
      </c>
      <c r="Y122" s="54">
        <v>44593</v>
      </c>
      <c r="Z122" s="54">
        <v>44770</v>
      </c>
      <c r="AB122" s="16"/>
      <c r="AC122" s="54">
        <v>44770</v>
      </c>
      <c r="AD122" s="13">
        <v>42000000</v>
      </c>
      <c r="AE122" s="22" t="s">
        <v>53</v>
      </c>
      <c r="AF122" s="54"/>
      <c r="AG122" s="54" t="s">
        <v>52</v>
      </c>
      <c r="AH122" s="54" t="s">
        <v>53</v>
      </c>
      <c r="AI122" s="55" t="s">
        <v>492</v>
      </c>
      <c r="AJ122" s="55" t="s">
        <v>209</v>
      </c>
      <c r="AK122" s="59" t="s">
        <v>209</v>
      </c>
      <c r="AL122" s="55" t="s">
        <v>209</v>
      </c>
      <c r="AM122" s="55" t="s">
        <v>209</v>
      </c>
      <c r="AN122" s="59" t="s">
        <v>209</v>
      </c>
      <c r="AO122" s="150">
        <v>177</v>
      </c>
      <c r="AP122" s="93"/>
    </row>
    <row r="123" spans="1:42" ht="45.75" customHeight="1" x14ac:dyDescent="0.25">
      <c r="A123" s="53" t="s">
        <v>482</v>
      </c>
      <c r="B123" s="54" t="s">
        <v>572</v>
      </c>
      <c r="C123" s="69">
        <v>2022</v>
      </c>
      <c r="D123" s="15">
        <v>38</v>
      </c>
      <c r="E123" s="20" t="s">
        <v>487</v>
      </c>
      <c r="F123" s="55" t="s">
        <v>593</v>
      </c>
      <c r="G123" s="56" t="s">
        <v>44</v>
      </c>
      <c r="H123" s="57" t="s">
        <v>594</v>
      </c>
      <c r="I123" s="69">
        <v>3422</v>
      </c>
      <c r="J123" s="14">
        <v>0</v>
      </c>
      <c r="K123" s="54">
        <v>44575</v>
      </c>
      <c r="L123" s="55" t="s">
        <v>46</v>
      </c>
      <c r="M123" s="17">
        <v>36</v>
      </c>
      <c r="N123" s="154" t="s">
        <v>593</v>
      </c>
      <c r="O123" s="19">
        <v>42000000</v>
      </c>
      <c r="P123" s="58">
        <v>44593</v>
      </c>
      <c r="Q123" s="21">
        <v>13484177</v>
      </c>
      <c r="R123" s="55" t="s">
        <v>593</v>
      </c>
      <c r="S123" s="12">
        <v>7922</v>
      </c>
      <c r="T123" s="58">
        <v>44589</v>
      </c>
      <c r="U123" s="20" t="s">
        <v>595</v>
      </c>
      <c r="V123" s="56" t="s">
        <v>596</v>
      </c>
      <c r="W123" s="18">
        <v>44592</v>
      </c>
      <c r="X123" s="18">
        <v>44593</v>
      </c>
      <c r="Y123" s="54">
        <v>44593</v>
      </c>
      <c r="Z123" s="54">
        <v>44773</v>
      </c>
      <c r="AA123" s="19">
        <v>14000000</v>
      </c>
      <c r="AB123" s="16">
        <v>60</v>
      </c>
      <c r="AC123" s="54">
        <v>44833</v>
      </c>
      <c r="AD123" s="13">
        <v>56000000</v>
      </c>
      <c r="AE123" s="22" t="s">
        <v>53</v>
      </c>
      <c r="AF123" s="54"/>
      <c r="AG123" s="54" t="s">
        <v>52</v>
      </c>
      <c r="AH123" s="54" t="s">
        <v>53</v>
      </c>
      <c r="AI123" s="55" t="s">
        <v>54</v>
      </c>
      <c r="AJ123" s="55" t="s">
        <v>209</v>
      </c>
      <c r="AK123" s="59" t="s">
        <v>209</v>
      </c>
      <c r="AL123" s="55" t="s">
        <v>209</v>
      </c>
      <c r="AM123" s="55" t="s">
        <v>209</v>
      </c>
      <c r="AN123" s="59" t="s">
        <v>209</v>
      </c>
      <c r="AO123" s="150">
        <v>180</v>
      </c>
      <c r="AP123" s="93"/>
    </row>
    <row r="124" spans="1:42" ht="45.75" customHeight="1" x14ac:dyDescent="0.25">
      <c r="A124" s="53" t="s">
        <v>471</v>
      </c>
      <c r="B124" s="54">
        <v>44620</v>
      </c>
      <c r="C124" s="69">
        <v>2022</v>
      </c>
      <c r="D124" s="15">
        <v>39</v>
      </c>
      <c r="E124" s="20" t="s">
        <v>487</v>
      </c>
      <c r="F124" s="55" t="s">
        <v>597</v>
      </c>
      <c r="G124" s="56" t="s">
        <v>44</v>
      </c>
      <c r="H124" s="57" t="s">
        <v>598</v>
      </c>
      <c r="I124" s="69">
        <v>3422</v>
      </c>
      <c r="J124" s="14">
        <v>0</v>
      </c>
      <c r="K124" s="54">
        <v>44575</v>
      </c>
      <c r="L124" s="55" t="s">
        <v>46</v>
      </c>
      <c r="M124" s="23">
        <v>37</v>
      </c>
      <c r="N124" s="20" t="s">
        <v>597</v>
      </c>
      <c r="O124" s="19">
        <v>18000000</v>
      </c>
      <c r="P124" s="58">
        <v>44593</v>
      </c>
      <c r="Q124" s="21">
        <v>79802411</v>
      </c>
      <c r="R124" s="20" t="s">
        <v>597</v>
      </c>
      <c r="S124" s="12">
        <v>7322</v>
      </c>
      <c r="T124" s="58">
        <v>44589</v>
      </c>
      <c r="U124" s="20" t="s">
        <v>49</v>
      </c>
      <c r="V124" s="56" t="s">
        <v>599</v>
      </c>
      <c r="W124" s="18" t="s">
        <v>589</v>
      </c>
      <c r="X124" s="18">
        <v>44593</v>
      </c>
      <c r="Y124" s="54">
        <v>44593</v>
      </c>
      <c r="Z124" s="54">
        <v>44770</v>
      </c>
      <c r="AB124" s="16"/>
      <c r="AC124" s="54">
        <v>44770</v>
      </c>
      <c r="AD124" s="13">
        <v>18000000</v>
      </c>
      <c r="AF124" s="54"/>
      <c r="AG124" s="54" t="s">
        <v>52</v>
      </c>
      <c r="AH124" s="54" t="s">
        <v>53</v>
      </c>
      <c r="AI124" s="55" t="s">
        <v>76</v>
      </c>
      <c r="AJ124" s="55" t="s">
        <v>209</v>
      </c>
      <c r="AK124" s="59" t="s">
        <v>209</v>
      </c>
      <c r="AL124" s="55" t="s">
        <v>209</v>
      </c>
      <c r="AM124" s="55" t="s">
        <v>209</v>
      </c>
      <c r="AN124" s="59" t="s">
        <v>209</v>
      </c>
      <c r="AO124" s="150">
        <v>177</v>
      </c>
      <c r="AP124" s="93"/>
    </row>
    <row r="125" spans="1:42" ht="45.75" customHeight="1" x14ac:dyDescent="0.25">
      <c r="A125" s="53" t="s">
        <v>471</v>
      </c>
      <c r="B125" s="54">
        <v>44595</v>
      </c>
      <c r="C125" s="69">
        <v>2022</v>
      </c>
      <c r="D125" s="15">
        <v>40</v>
      </c>
      <c r="E125" s="20" t="s">
        <v>487</v>
      </c>
      <c r="F125" s="55" t="s">
        <v>600</v>
      </c>
      <c r="G125" s="56" t="s">
        <v>44</v>
      </c>
      <c r="H125" s="57" t="s">
        <v>601</v>
      </c>
      <c r="I125" s="69">
        <v>3422</v>
      </c>
      <c r="J125" s="14">
        <v>0</v>
      </c>
      <c r="K125" s="54">
        <v>44575</v>
      </c>
      <c r="L125" s="55" t="s">
        <v>46</v>
      </c>
      <c r="M125" s="23">
        <v>38</v>
      </c>
      <c r="N125" s="55" t="s">
        <v>600</v>
      </c>
      <c r="O125" s="19">
        <v>18000000</v>
      </c>
      <c r="P125" s="58">
        <v>44589</v>
      </c>
      <c r="Q125" s="21">
        <v>1032384268</v>
      </c>
      <c r="R125" s="55" t="s">
        <v>600</v>
      </c>
      <c r="S125" s="12">
        <v>7522</v>
      </c>
      <c r="T125" s="58">
        <v>44589</v>
      </c>
      <c r="U125" s="70" t="s">
        <v>49</v>
      </c>
      <c r="V125" s="56" t="s">
        <v>602</v>
      </c>
      <c r="W125" s="18" t="s">
        <v>584</v>
      </c>
      <c r="X125" s="18">
        <v>44592</v>
      </c>
      <c r="Y125" s="54">
        <v>44592</v>
      </c>
      <c r="Z125" s="54">
        <v>44772</v>
      </c>
      <c r="AB125" s="16"/>
      <c r="AC125" s="54">
        <v>44772</v>
      </c>
      <c r="AD125" s="13">
        <v>18000000</v>
      </c>
      <c r="AE125" s="22" t="s">
        <v>53</v>
      </c>
      <c r="AF125" s="54"/>
      <c r="AG125" s="54" t="s">
        <v>52</v>
      </c>
      <c r="AH125" s="54" t="s">
        <v>53</v>
      </c>
      <c r="AI125" s="55" t="s">
        <v>492</v>
      </c>
      <c r="AJ125" s="55" t="s">
        <v>209</v>
      </c>
      <c r="AK125" s="59" t="s">
        <v>209</v>
      </c>
      <c r="AL125" s="55" t="s">
        <v>209</v>
      </c>
      <c r="AM125" s="55" t="s">
        <v>209</v>
      </c>
      <c r="AN125" s="59" t="s">
        <v>209</v>
      </c>
      <c r="AO125" s="150">
        <v>180</v>
      </c>
      <c r="AP125" s="93"/>
    </row>
    <row r="126" spans="1:42" ht="45.75" customHeight="1" x14ac:dyDescent="0.25">
      <c r="A126" s="53" t="s">
        <v>482</v>
      </c>
      <c r="B126" s="54" t="s">
        <v>603</v>
      </c>
      <c r="C126" s="69">
        <v>2022</v>
      </c>
      <c r="D126" s="15">
        <v>41</v>
      </c>
      <c r="E126" s="20" t="s">
        <v>68</v>
      </c>
      <c r="F126" s="55" t="s">
        <v>69</v>
      </c>
      <c r="G126" s="56" t="s">
        <v>44</v>
      </c>
      <c r="H126" s="57" t="s">
        <v>604</v>
      </c>
      <c r="I126" s="69">
        <v>4322</v>
      </c>
      <c r="J126" s="14">
        <v>876247808</v>
      </c>
      <c r="K126" s="54">
        <v>44599</v>
      </c>
      <c r="L126" s="55" t="s">
        <v>46</v>
      </c>
      <c r="M126" s="23">
        <v>42</v>
      </c>
      <c r="N126" s="20" t="s">
        <v>605</v>
      </c>
      <c r="O126" s="19">
        <v>868948897.26999998</v>
      </c>
      <c r="P126" s="58">
        <v>44636</v>
      </c>
      <c r="Q126" s="21">
        <v>800248541</v>
      </c>
      <c r="R126" s="20" t="s">
        <v>606</v>
      </c>
      <c r="S126" s="12">
        <v>19222</v>
      </c>
      <c r="T126" s="58">
        <v>44637</v>
      </c>
      <c r="U126" s="20" t="s">
        <v>556</v>
      </c>
      <c r="V126" s="56" t="s">
        <v>607</v>
      </c>
      <c r="W126" s="18">
        <v>44634</v>
      </c>
      <c r="X126" s="18">
        <v>44635</v>
      </c>
      <c r="Y126" s="54">
        <v>44637</v>
      </c>
      <c r="Z126" s="54">
        <v>44926</v>
      </c>
      <c r="AA126" s="19">
        <v>316297370</v>
      </c>
      <c r="AB126" s="16">
        <v>90</v>
      </c>
      <c r="AC126" s="54">
        <v>45016</v>
      </c>
      <c r="AD126" s="13">
        <v>1185246267.27</v>
      </c>
      <c r="AE126" s="22" t="s">
        <v>75</v>
      </c>
      <c r="AF126" s="54"/>
      <c r="AG126" s="54" t="s">
        <v>52</v>
      </c>
      <c r="AH126" s="54" t="s">
        <v>53</v>
      </c>
      <c r="AI126" s="55" t="s">
        <v>76</v>
      </c>
      <c r="AJ126" s="55" t="s">
        <v>55</v>
      </c>
      <c r="AK126" s="59" t="s">
        <v>77</v>
      </c>
      <c r="AL126" s="55"/>
      <c r="AM126" s="55"/>
      <c r="AN126" s="59"/>
      <c r="AO126" s="150">
        <v>289</v>
      </c>
      <c r="AP126" s="93"/>
    </row>
    <row r="127" spans="1:42" ht="45.75" customHeight="1" x14ac:dyDescent="0.25">
      <c r="A127" s="53" t="s">
        <v>482</v>
      </c>
      <c r="B127" s="54" t="s">
        <v>603</v>
      </c>
      <c r="C127" s="69">
        <v>2022</v>
      </c>
      <c r="D127" s="15">
        <v>42</v>
      </c>
      <c r="E127" s="55" t="s">
        <v>81</v>
      </c>
      <c r="F127" s="152" t="s">
        <v>608</v>
      </c>
      <c r="G127" s="56" t="s">
        <v>44</v>
      </c>
      <c r="H127" s="57" t="s">
        <v>609</v>
      </c>
      <c r="I127" s="69">
        <v>4422</v>
      </c>
      <c r="J127" s="14">
        <v>45000000</v>
      </c>
      <c r="K127" s="54">
        <v>44613</v>
      </c>
      <c r="L127" s="55" t="s">
        <v>94</v>
      </c>
      <c r="M127" s="17">
        <v>40</v>
      </c>
      <c r="N127" s="20" t="s">
        <v>610</v>
      </c>
      <c r="O127" s="19">
        <v>45000000</v>
      </c>
      <c r="P127" s="58">
        <v>44628</v>
      </c>
      <c r="Q127" s="21">
        <v>800075003</v>
      </c>
      <c r="R127" s="20" t="s">
        <v>611</v>
      </c>
      <c r="S127" s="12">
        <v>16622</v>
      </c>
      <c r="T127" s="58">
        <v>44630</v>
      </c>
      <c r="U127" s="20" t="s">
        <v>49</v>
      </c>
      <c r="V127" s="56" t="s">
        <v>612</v>
      </c>
      <c r="W127" s="18">
        <v>44631</v>
      </c>
      <c r="X127" s="18">
        <v>44634</v>
      </c>
      <c r="Y127" s="54">
        <v>44634</v>
      </c>
      <c r="Z127" s="54">
        <v>44926</v>
      </c>
      <c r="AA127" s="19">
        <v>10000000</v>
      </c>
      <c r="AB127" s="16"/>
      <c r="AC127" s="54">
        <v>44926</v>
      </c>
      <c r="AD127" s="13">
        <v>55000000</v>
      </c>
      <c r="AE127" s="22" t="s">
        <v>613</v>
      </c>
      <c r="AF127" s="54"/>
      <c r="AG127" s="54" t="s">
        <v>52</v>
      </c>
      <c r="AH127" s="54" t="s">
        <v>53</v>
      </c>
      <c r="AI127" s="55" t="s">
        <v>54</v>
      </c>
      <c r="AJ127" s="55" t="s">
        <v>55</v>
      </c>
      <c r="AK127" s="59" t="s">
        <v>51</v>
      </c>
      <c r="AL127" s="55"/>
      <c r="AM127" s="55"/>
      <c r="AN127" s="59"/>
      <c r="AO127" s="150">
        <v>292</v>
      </c>
      <c r="AP127" s="93"/>
    </row>
    <row r="128" spans="1:42" ht="45.75" customHeight="1" x14ac:dyDescent="0.25">
      <c r="A128" s="53" t="s">
        <v>471</v>
      </c>
      <c r="B128" s="54">
        <v>44651</v>
      </c>
      <c r="C128" s="69">
        <v>2022</v>
      </c>
      <c r="D128" s="15">
        <v>151281</v>
      </c>
      <c r="E128" s="20" t="s">
        <v>211</v>
      </c>
      <c r="F128" s="55" t="s">
        <v>216</v>
      </c>
      <c r="G128" s="56" t="s">
        <v>44</v>
      </c>
      <c r="H128" s="57" t="s">
        <v>614</v>
      </c>
      <c r="I128" s="69">
        <v>4522</v>
      </c>
      <c r="J128" s="14">
        <v>496584040.42000002</v>
      </c>
      <c r="K128" s="54">
        <v>44245</v>
      </c>
      <c r="L128" s="55" t="s">
        <v>46</v>
      </c>
      <c r="M128" s="23">
        <v>86585</v>
      </c>
      <c r="N128" s="20" t="s">
        <v>615</v>
      </c>
      <c r="O128" s="19">
        <v>311074790</v>
      </c>
      <c r="P128" s="58">
        <v>44631</v>
      </c>
      <c r="Q128" s="21">
        <v>901399373</v>
      </c>
      <c r="R128" s="20" t="s">
        <v>616</v>
      </c>
      <c r="S128" s="12">
        <v>17722</v>
      </c>
      <c r="T128" s="58">
        <v>44634</v>
      </c>
      <c r="U128" s="20" t="s">
        <v>617</v>
      </c>
      <c r="V128" s="56" t="s">
        <v>618</v>
      </c>
      <c r="W128" s="18">
        <v>44638</v>
      </c>
      <c r="X128" s="18">
        <v>44642</v>
      </c>
      <c r="Y128" s="54">
        <v>44642</v>
      </c>
      <c r="Z128" s="54">
        <v>44926</v>
      </c>
      <c r="AB128" s="16"/>
      <c r="AC128" s="54">
        <v>44926</v>
      </c>
      <c r="AD128" s="13">
        <v>311074790</v>
      </c>
      <c r="AF128" s="54"/>
      <c r="AG128" s="54" t="s">
        <v>52</v>
      </c>
      <c r="AH128" s="54" t="s">
        <v>53</v>
      </c>
      <c r="AI128" s="55" t="s">
        <v>57</v>
      </c>
      <c r="AJ128" s="55" t="s">
        <v>55</v>
      </c>
      <c r="AK128" s="59" t="s">
        <v>56</v>
      </c>
      <c r="AL128" s="55" t="s">
        <v>57</v>
      </c>
      <c r="AM128" s="55" t="s">
        <v>55</v>
      </c>
      <c r="AN128" s="59" t="s">
        <v>56</v>
      </c>
      <c r="AO128" s="150">
        <v>284</v>
      </c>
      <c r="AP128" s="93"/>
    </row>
    <row r="129" spans="1:42" ht="45.75" customHeight="1" x14ac:dyDescent="0.25">
      <c r="A129" s="53" t="s">
        <v>471</v>
      </c>
      <c r="B129" s="54">
        <v>44651</v>
      </c>
      <c r="C129" s="69">
        <v>2022</v>
      </c>
      <c r="D129" s="15">
        <v>43</v>
      </c>
      <c r="E129" s="55" t="s">
        <v>81</v>
      </c>
      <c r="F129" s="55" t="s">
        <v>82</v>
      </c>
      <c r="G129" s="56" t="s">
        <v>44</v>
      </c>
      <c r="H129" s="57" t="s">
        <v>619</v>
      </c>
      <c r="I129" s="69">
        <v>4722</v>
      </c>
      <c r="J129" s="14">
        <v>26509045</v>
      </c>
      <c r="K129" s="54">
        <v>44617</v>
      </c>
      <c r="L129" s="55" t="s">
        <v>46</v>
      </c>
      <c r="M129" s="23">
        <v>41</v>
      </c>
      <c r="N129" s="20" t="s">
        <v>620</v>
      </c>
      <c r="O129" s="19">
        <v>15052690</v>
      </c>
      <c r="P129" s="58">
        <v>44635</v>
      </c>
      <c r="Q129" s="21">
        <v>900361477</v>
      </c>
      <c r="R129" s="20" t="s">
        <v>621</v>
      </c>
      <c r="S129" s="12">
        <v>18322</v>
      </c>
      <c r="T129" s="58">
        <v>44635</v>
      </c>
      <c r="U129" s="20" t="s">
        <v>49</v>
      </c>
      <c r="V129" s="56" t="s">
        <v>622</v>
      </c>
      <c r="W129" s="24">
        <v>44632</v>
      </c>
      <c r="X129" s="18">
        <v>44635</v>
      </c>
      <c r="Y129" s="54">
        <v>44635</v>
      </c>
      <c r="Z129" s="54">
        <v>44917</v>
      </c>
      <c r="AB129" s="16"/>
      <c r="AC129" s="54">
        <v>44917</v>
      </c>
      <c r="AD129" s="13">
        <v>15052690</v>
      </c>
      <c r="AF129" s="54"/>
      <c r="AG129" s="54" t="s">
        <v>52</v>
      </c>
      <c r="AH129" s="54" t="s">
        <v>53</v>
      </c>
      <c r="AI129" s="55" t="s">
        <v>76</v>
      </c>
      <c r="AJ129" s="55" t="s">
        <v>55</v>
      </c>
      <c r="AK129" s="59" t="s">
        <v>90</v>
      </c>
      <c r="AL129" s="55"/>
      <c r="AM129" s="55"/>
      <c r="AN129" s="59"/>
      <c r="AO129" s="150">
        <v>282</v>
      </c>
      <c r="AP129" s="93"/>
    </row>
    <row r="130" spans="1:42" ht="45.75" customHeight="1" x14ac:dyDescent="0.25">
      <c r="A130" s="53" t="s">
        <v>482</v>
      </c>
      <c r="B130" s="54" t="s">
        <v>603</v>
      </c>
      <c r="C130" s="69">
        <v>2022</v>
      </c>
      <c r="D130" s="15">
        <v>44</v>
      </c>
      <c r="E130" s="55" t="s">
        <v>81</v>
      </c>
      <c r="F130" s="55" t="s">
        <v>144</v>
      </c>
      <c r="G130" s="56" t="s">
        <v>44</v>
      </c>
      <c r="H130" s="57" t="s">
        <v>623</v>
      </c>
      <c r="I130" s="69">
        <v>4822</v>
      </c>
      <c r="J130" s="14">
        <v>16314480</v>
      </c>
      <c r="K130" s="54">
        <v>44628</v>
      </c>
      <c r="L130" s="55" t="s">
        <v>46</v>
      </c>
      <c r="M130" s="17">
        <v>43</v>
      </c>
      <c r="N130" s="20" t="s">
        <v>624</v>
      </c>
      <c r="O130" s="19">
        <v>7952175</v>
      </c>
      <c r="P130" s="58">
        <v>44643</v>
      </c>
      <c r="Q130" s="21">
        <v>800126785</v>
      </c>
      <c r="R130" s="20" t="s">
        <v>625</v>
      </c>
      <c r="S130" s="12">
        <v>21322</v>
      </c>
      <c r="T130" s="58">
        <v>44645</v>
      </c>
      <c r="U130" s="56" t="s">
        <v>49</v>
      </c>
      <c r="V130" s="56" t="s">
        <v>626</v>
      </c>
      <c r="W130" s="24">
        <v>44638</v>
      </c>
      <c r="X130" s="18">
        <v>44644</v>
      </c>
      <c r="Y130" s="54">
        <v>44645</v>
      </c>
      <c r="Z130" s="54">
        <v>44926</v>
      </c>
      <c r="AA130" s="19">
        <v>2650725</v>
      </c>
      <c r="AB130" s="16">
        <v>90</v>
      </c>
      <c r="AC130" s="54">
        <v>45016</v>
      </c>
      <c r="AD130" s="13">
        <v>10602900</v>
      </c>
      <c r="AE130" s="22" t="s">
        <v>110</v>
      </c>
      <c r="AF130" s="54"/>
      <c r="AG130" s="54" t="s">
        <v>52</v>
      </c>
      <c r="AH130" s="54" t="s">
        <v>53</v>
      </c>
      <c r="AI130" s="55" t="s">
        <v>54</v>
      </c>
      <c r="AJ130" s="55" t="s">
        <v>55</v>
      </c>
      <c r="AK130" s="59" t="s">
        <v>110</v>
      </c>
      <c r="AL130" s="55"/>
      <c r="AM130" s="55"/>
      <c r="AN130" s="59"/>
      <c r="AO130" s="150">
        <v>281</v>
      </c>
      <c r="AP130" s="93"/>
    </row>
    <row r="131" spans="1:42" ht="45.75" customHeight="1" x14ac:dyDescent="0.25">
      <c r="A131" s="53" t="s">
        <v>471</v>
      </c>
      <c r="B131" s="54">
        <v>44743</v>
      </c>
      <c r="C131" s="69">
        <v>2022</v>
      </c>
      <c r="D131" s="15">
        <v>45</v>
      </c>
      <c r="E131" s="55" t="s">
        <v>81</v>
      </c>
      <c r="F131" s="55" t="s">
        <v>92</v>
      </c>
      <c r="G131" s="56" t="s">
        <v>44</v>
      </c>
      <c r="H131" s="57" t="s">
        <v>627</v>
      </c>
      <c r="I131" s="69">
        <v>6122</v>
      </c>
      <c r="J131" s="14">
        <v>40000000</v>
      </c>
      <c r="K131" s="54">
        <v>44690</v>
      </c>
      <c r="L131" s="55" t="s">
        <v>94</v>
      </c>
      <c r="M131" s="23">
        <v>46</v>
      </c>
      <c r="N131" s="20" t="s">
        <v>628</v>
      </c>
      <c r="O131" s="19">
        <v>40000000</v>
      </c>
      <c r="P131" s="58">
        <v>44708</v>
      </c>
      <c r="Q131" s="21">
        <v>830073899</v>
      </c>
      <c r="R131" s="20" t="s">
        <v>629</v>
      </c>
      <c r="S131" s="12">
        <v>38122</v>
      </c>
      <c r="T131" s="58">
        <v>44708</v>
      </c>
      <c r="U131" s="20" t="s">
        <v>49</v>
      </c>
      <c r="V131" s="56"/>
      <c r="W131" s="24">
        <v>44708</v>
      </c>
      <c r="X131" s="18">
        <v>44744</v>
      </c>
      <c r="Y131" s="54">
        <v>44744</v>
      </c>
      <c r="Z131" s="54">
        <v>44926</v>
      </c>
      <c r="AB131" s="16"/>
      <c r="AC131" s="54">
        <v>44926</v>
      </c>
      <c r="AD131" s="13">
        <v>40000000</v>
      </c>
      <c r="AF131" s="54"/>
      <c r="AG131" s="54" t="s">
        <v>52</v>
      </c>
      <c r="AH131" s="54" t="s">
        <v>53</v>
      </c>
      <c r="AI131" s="55" t="s">
        <v>57</v>
      </c>
      <c r="AJ131" s="55" t="s">
        <v>55</v>
      </c>
      <c r="AK131" s="59" t="s">
        <v>80</v>
      </c>
      <c r="AL131" s="55"/>
      <c r="AM131" s="55"/>
      <c r="AN131" s="59"/>
      <c r="AO131" s="150">
        <v>182</v>
      </c>
      <c r="AP131" s="93"/>
    </row>
    <row r="132" spans="1:42" ht="45.75" customHeight="1" x14ac:dyDescent="0.25">
      <c r="A132" s="53" t="s">
        <v>471</v>
      </c>
      <c r="B132" s="54">
        <v>44681</v>
      </c>
      <c r="C132" s="69">
        <v>2022</v>
      </c>
      <c r="D132" s="15">
        <v>46</v>
      </c>
      <c r="E132" s="55" t="s">
        <v>81</v>
      </c>
      <c r="F132" s="55" t="s">
        <v>112</v>
      </c>
      <c r="G132" s="56" t="s">
        <v>630</v>
      </c>
      <c r="H132" s="57" t="s">
        <v>631</v>
      </c>
      <c r="I132" s="69">
        <v>5322</v>
      </c>
      <c r="J132" s="14">
        <v>70000000</v>
      </c>
      <c r="K132" s="54">
        <v>44642</v>
      </c>
      <c r="L132" s="55" t="s">
        <v>46</v>
      </c>
      <c r="M132" s="17">
        <v>45</v>
      </c>
      <c r="N132" s="20" t="s">
        <v>632</v>
      </c>
      <c r="O132" s="19">
        <v>0</v>
      </c>
      <c r="P132" s="58">
        <v>44673</v>
      </c>
      <c r="Q132" s="21">
        <v>901033229</v>
      </c>
      <c r="R132" s="20" t="s">
        <v>633</v>
      </c>
      <c r="S132" s="12">
        <v>28022</v>
      </c>
      <c r="T132" s="58">
        <v>44676</v>
      </c>
      <c r="U132" s="20" t="s">
        <v>49</v>
      </c>
      <c r="V132" s="56" t="s">
        <v>634</v>
      </c>
      <c r="W132" s="24">
        <v>44677</v>
      </c>
      <c r="X132" s="18">
        <v>44678</v>
      </c>
      <c r="Y132" s="54">
        <v>44678</v>
      </c>
      <c r="Z132" s="54">
        <v>44795</v>
      </c>
      <c r="AB132" s="16"/>
      <c r="AC132" s="54">
        <v>44795</v>
      </c>
      <c r="AD132" s="13">
        <v>0</v>
      </c>
      <c r="AE132" s="22" t="s">
        <v>88</v>
      </c>
      <c r="AF132" s="54"/>
      <c r="AG132" s="54" t="s">
        <v>52</v>
      </c>
      <c r="AH132" s="54" t="s">
        <v>53</v>
      </c>
      <c r="AI132" s="55" t="s">
        <v>54</v>
      </c>
      <c r="AJ132" s="55" t="s">
        <v>55</v>
      </c>
      <c r="AK132" s="59" t="s">
        <v>77</v>
      </c>
      <c r="AL132" s="55"/>
      <c r="AM132" s="55"/>
      <c r="AN132" s="59"/>
      <c r="AO132" s="150">
        <v>117</v>
      </c>
      <c r="AP132" s="93"/>
    </row>
    <row r="133" spans="1:42" ht="45.75" customHeight="1" x14ac:dyDescent="0.25">
      <c r="A133" s="53" t="s">
        <v>471</v>
      </c>
      <c r="B133" s="54" t="s">
        <v>635</v>
      </c>
      <c r="C133" s="69">
        <v>2022</v>
      </c>
      <c r="D133" s="15">
        <v>2020</v>
      </c>
      <c r="E133" s="20" t="s">
        <v>211</v>
      </c>
      <c r="F133" s="55" t="s">
        <v>636</v>
      </c>
      <c r="G133" s="56" t="s">
        <v>44</v>
      </c>
      <c r="H133" s="57" t="s">
        <v>637</v>
      </c>
      <c r="I133" s="69">
        <v>5122</v>
      </c>
      <c r="J133" s="14">
        <v>515925341.16000003</v>
      </c>
      <c r="K133" s="54">
        <v>44638</v>
      </c>
      <c r="L133" s="55" t="s">
        <v>46</v>
      </c>
      <c r="M133" s="23">
        <v>88042</v>
      </c>
      <c r="N133" s="20" t="s">
        <v>226</v>
      </c>
      <c r="O133" s="19">
        <v>515925341</v>
      </c>
      <c r="P133" s="58">
        <v>44658</v>
      </c>
      <c r="Q133" s="21">
        <v>900229503</v>
      </c>
      <c r="R133" s="20" t="s">
        <v>227</v>
      </c>
      <c r="S133" s="12">
        <v>24122</v>
      </c>
      <c r="T133" s="58">
        <v>44658</v>
      </c>
      <c r="U133" s="20" t="s">
        <v>49</v>
      </c>
      <c r="V133" s="56" t="s">
        <v>638</v>
      </c>
      <c r="W133" s="24">
        <v>44659</v>
      </c>
      <c r="X133" s="18">
        <v>44682</v>
      </c>
      <c r="Y133" s="54">
        <v>44682</v>
      </c>
      <c r="Z133" s="54">
        <v>44926</v>
      </c>
      <c r="AA133" s="19">
        <v>245582190</v>
      </c>
      <c r="AB133" s="16">
        <v>74</v>
      </c>
      <c r="AC133" s="54">
        <v>45000</v>
      </c>
      <c r="AD133" s="13">
        <v>761507531</v>
      </c>
      <c r="AF133" s="54"/>
      <c r="AG133" s="54" t="s">
        <v>52</v>
      </c>
      <c r="AH133" s="54" t="s">
        <v>53</v>
      </c>
      <c r="AI133" s="55" t="s">
        <v>57</v>
      </c>
      <c r="AJ133" s="55" t="s">
        <v>55</v>
      </c>
      <c r="AK133" s="59" t="s">
        <v>80</v>
      </c>
      <c r="AL133" s="55" t="s">
        <v>57</v>
      </c>
      <c r="AM133" s="55" t="s">
        <v>55</v>
      </c>
      <c r="AN133" s="59" t="s">
        <v>80</v>
      </c>
      <c r="AO133" s="150">
        <v>244</v>
      </c>
      <c r="AP133" s="93"/>
    </row>
    <row r="134" spans="1:42" ht="45.75" customHeight="1" x14ac:dyDescent="0.25">
      <c r="A134" s="53" t="s">
        <v>482</v>
      </c>
      <c r="B134" s="54">
        <v>44681</v>
      </c>
      <c r="C134" s="69">
        <v>2022</v>
      </c>
      <c r="D134" s="15">
        <v>47</v>
      </c>
      <c r="E134" s="55" t="s">
        <v>81</v>
      </c>
      <c r="F134" s="55" t="s">
        <v>639</v>
      </c>
      <c r="G134" s="56" t="s">
        <v>44</v>
      </c>
      <c r="H134" s="57" t="s">
        <v>640</v>
      </c>
      <c r="I134" s="69">
        <v>5522</v>
      </c>
      <c r="J134" s="14">
        <v>100000000</v>
      </c>
      <c r="K134" s="54">
        <v>44647</v>
      </c>
      <c r="L134" s="55" t="s">
        <v>46</v>
      </c>
      <c r="M134" s="17">
        <v>44</v>
      </c>
      <c r="N134" s="20" t="s">
        <v>641</v>
      </c>
      <c r="O134" s="19">
        <v>72650000</v>
      </c>
      <c r="P134" s="58">
        <v>44662</v>
      </c>
      <c r="Q134" s="21">
        <v>900242247</v>
      </c>
      <c r="R134" s="20" t="s">
        <v>642</v>
      </c>
      <c r="S134" s="12">
        <v>25722</v>
      </c>
      <c r="T134" s="58">
        <v>44663</v>
      </c>
      <c r="U134" s="20" t="s">
        <v>73</v>
      </c>
      <c r="V134" s="56" t="s">
        <v>643</v>
      </c>
      <c r="W134" s="24">
        <v>44662</v>
      </c>
      <c r="X134" s="18">
        <v>44663</v>
      </c>
      <c r="Y134" s="54">
        <v>44663</v>
      </c>
      <c r="Z134" s="54">
        <v>44915</v>
      </c>
      <c r="AA134" s="19">
        <v>24733800</v>
      </c>
      <c r="AB134" s="16">
        <v>101</v>
      </c>
      <c r="AC134" s="54">
        <v>45016</v>
      </c>
      <c r="AD134" s="13">
        <v>97383800</v>
      </c>
      <c r="AE134" s="22" t="s">
        <v>80</v>
      </c>
      <c r="AF134" s="54"/>
      <c r="AG134" s="54" t="s">
        <v>52</v>
      </c>
      <c r="AH134" s="54" t="s">
        <v>53</v>
      </c>
      <c r="AI134" s="55" t="s">
        <v>54</v>
      </c>
      <c r="AJ134" s="55" t="s">
        <v>55</v>
      </c>
      <c r="AK134" s="59" t="s">
        <v>80</v>
      </c>
      <c r="AL134" s="55" t="s">
        <v>76</v>
      </c>
      <c r="AM134" s="55" t="s">
        <v>91</v>
      </c>
      <c r="AN134" s="59" t="s">
        <v>88</v>
      </c>
      <c r="AO134" s="150">
        <v>252</v>
      </c>
      <c r="AP134" s="93"/>
    </row>
    <row r="135" spans="1:42" ht="45.75" customHeight="1" x14ac:dyDescent="0.25">
      <c r="A135" s="53" t="s">
        <v>465</v>
      </c>
      <c r="B135" s="54">
        <v>44743</v>
      </c>
      <c r="C135" s="69">
        <v>2022</v>
      </c>
      <c r="D135" s="15">
        <v>157261</v>
      </c>
      <c r="E135" s="20" t="s">
        <v>211</v>
      </c>
      <c r="F135" s="55" t="s">
        <v>644</v>
      </c>
      <c r="G135" s="56" t="s">
        <v>44</v>
      </c>
      <c r="H135" s="57" t="s">
        <v>645</v>
      </c>
      <c r="I135" s="69">
        <v>6222</v>
      </c>
      <c r="J135" s="14">
        <v>7000000</v>
      </c>
      <c r="K135" s="66">
        <v>44693</v>
      </c>
      <c r="L135" s="55" t="s">
        <v>94</v>
      </c>
      <c r="M135" s="23">
        <v>90766</v>
      </c>
      <c r="N135" s="20" t="s">
        <v>646</v>
      </c>
      <c r="O135" s="19">
        <v>7000000</v>
      </c>
      <c r="P135" s="58">
        <v>44708</v>
      </c>
      <c r="Q135" s="21">
        <v>830095213</v>
      </c>
      <c r="R135" s="20" t="s">
        <v>647</v>
      </c>
      <c r="S135" s="12">
        <v>39622</v>
      </c>
      <c r="T135" s="58">
        <v>44714</v>
      </c>
      <c r="V135" s="56"/>
      <c r="W135" s="24"/>
      <c r="Y135" s="54">
        <v>44714</v>
      </c>
      <c r="Z135" s="54">
        <v>44926</v>
      </c>
      <c r="AA135" s="19">
        <v>3500000</v>
      </c>
      <c r="AB135" s="16">
        <v>151</v>
      </c>
      <c r="AC135" s="54">
        <v>45077</v>
      </c>
      <c r="AD135" s="13">
        <v>10500000</v>
      </c>
      <c r="AE135" s="22" t="s">
        <v>648</v>
      </c>
      <c r="AF135" s="54"/>
      <c r="AG135" s="54" t="s">
        <v>52</v>
      </c>
      <c r="AH135" s="54" t="s">
        <v>53</v>
      </c>
      <c r="AI135" s="55" t="s">
        <v>76</v>
      </c>
      <c r="AJ135" s="55" t="s">
        <v>55</v>
      </c>
      <c r="AK135" s="59" t="s">
        <v>649</v>
      </c>
      <c r="AL135" s="55" t="s">
        <v>76</v>
      </c>
      <c r="AM135" s="55" t="s">
        <v>55</v>
      </c>
      <c r="AN135" s="59" t="s">
        <v>649</v>
      </c>
      <c r="AO135" s="150">
        <v>212</v>
      </c>
      <c r="AP135" s="93"/>
    </row>
    <row r="136" spans="1:42" ht="45.75" hidden="1" customHeight="1" x14ac:dyDescent="0.25">
      <c r="A136" s="53" t="s">
        <v>471</v>
      </c>
      <c r="B136" s="54">
        <v>44714</v>
      </c>
      <c r="C136" s="69">
        <v>2022</v>
      </c>
      <c r="D136" s="15">
        <v>152763</v>
      </c>
      <c r="E136" s="20" t="s">
        <v>204</v>
      </c>
      <c r="F136" s="55" t="s">
        <v>650</v>
      </c>
      <c r="G136" s="56" t="s">
        <v>44</v>
      </c>
      <c r="H136" s="68" t="s">
        <v>651</v>
      </c>
      <c r="I136" s="69">
        <v>5922</v>
      </c>
      <c r="J136" s="14">
        <v>42780000</v>
      </c>
      <c r="K136" s="54">
        <v>44655</v>
      </c>
      <c r="L136" s="55" t="s">
        <v>94</v>
      </c>
      <c r="M136" s="23">
        <v>88141</v>
      </c>
      <c r="N136" s="20" t="s">
        <v>652</v>
      </c>
      <c r="O136" s="19">
        <v>42780000</v>
      </c>
      <c r="P136" s="58">
        <v>44925</v>
      </c>
      <c r="Q136" s="21">
        <v>900017447</v>
      </c>
      <c r="R136" s="20" t="s">
        <v>653</v>
      </c>
      <c r="T136" s="58"/>
      <c r="V136" s="56"/>
      <c r="W136" s="24"/>
      <c r="Y136" s="54">
        <v>0</v>
      </c>
      <c r="Z136" s="54"/>
      <c r="AB136" s="16"/>
      <c r="AC136" s="54">
        <v>0</v>
      </c>
      <c r="AD136" s="13">
        <v>42780000</v>
      </c>
      <c r="AF136" s="54"/>
      <c r="AG136" s="54" t="s">
        <v>52</v>
      </c>
      <c r="AH136" s="54" t="s">
        <v>53</v>
      </c>
      <c r="AI136" s="55" t="s">
        <v>76</v>
      </c>
      <c r="AJ136" s="55" t="s">
        <v>55</v>
      </c>
      <c r="AK136" s="59" t="s">
        <v>51</v>
      </c>
      <c r="AL136" s="55" t="s">
        <v>76</v>
      </c>
      <c r="AM136" s="55" t="s">
        <v>55</v>
      </c>
      <c r="AN136" s="59" t="s">
        <v>51</v>
      </c>
      <c r="AO136" s="150">
        <v>0</v>
      </c>
      <c r="AP136" s="93"/>
    </row>
    <row r="137" spans="1:42" ht="45.75" customHeight="1" x14ac:dyDescent="0.25">
      <c r="A137" s="53" t="s">
        <v>471</v>
      </c>
      <c r="B137" s="54">
        <v>44651</v>
      </c>
      <c r="C137" s="69">
        <v>2022</v>
      </c>
      <c r="D137" s="15"/>
      <c r="E137" s="20" t="s">
        <v>204</v>
      </c>
      <c r="F137" s="55" t="s">
        <v>437</v>
      </c>
      <c r="G137" s="56" t="s">
        <v>44</v>
      </c>
      <c r="H137" s="57" t="s">
        <v>654</v>
      </c>
      <c r="I137" s="69">
        <v>5422</v>
      </c>
      <c r="J137" s="14">
        <v>19999800</v>
      </c>
      <c r="K137" s="54">
        <v>44644</v>
      </c>
      <c r="L137" s="55" t="s">
        <v>94</v>
      </c>
      <c r="M137" s="23">
        <v>87325</v>
      </c>
      <c r="N137" s="20" t="s">
        <v>655</v>
      </c>
      <c r="O137" s="19">
        <v>19999800</v>
      </c>
      <c r="P137" s="58">
        <v>44645</v>
      </c>
      <c r="Q137" s="21">
        <v>800237412</v>
      </c>
      <c r="R137" s="20" t="s">
        <v>357</v>
      </c>
      <c r="S137" s="12">
        <v>22322</v>
      </c>
      <c r="T137" s="58">
        <v>44648</v>
      </c>
      <c r="V137" s="56"/>
      <c r="W137" s="24"/>
      <c r="Y137" s="54">
        <v>44648</v>
      </c>
      <c r="Z137" s="54">
        <v>44712</v>
      </c>
      <c r="AB137" s="16"/>
      <c r="AC137" s="54">
        <v>44712</v>
      </c>
      <c r="AD137" s="13">
        <v>19999800</v>
      </c>
      <c r="AF137" s="54"/>
      <c r="AG137" s="54" t="s">
        <v>52</v>
      </c>
      <c r="AH137" s="54" t="s">
        <v>53</v>
      </c>
      <c r="AI137" s="55" t="s">
        <v>76</v>
      </c>
      <c r="AJ137" s="55" t="s">
        <v>55</v>
      </c>
      <c r="AK137" s="59" t="s">
        <v>333</v>
      </c>
      <c r="AL137" s="55" t="s">
        <v>76</v>
      </c>
      <c r="AM137" s="55" t="s">
        <v>55</v>
      </c>
      <c r="AN137" s="59" t="s">
        <v>333</v>
      </c>
      <c r="AO137" s="150">
        <v>64</v>
      </c>
      <c r="AP137" s="93"/>
    </row>
    <row r="138" spans="1:42" ht="45.75" hidden="1" customHeight="1" x14ac:dyDescent="0.25">
      <c r="A138" s="53" t="s">
        <v>471</v>
      </c>
      <c r="B138" s="54">
        <v>44651</v>
      </c>
      <c r="C138" s="69">
        <v>2022</v>
      </c>
      <c r="D138" s="15">
        <v>48</v>
      </c>
      <c r="E138" s="55" t="s">
        <v>81</v>
      </c>
      <c r="F138" s="55" t="s">
        <v>256</v>
      </c>
      <c r="G138" s="56" t="s">
        <v>150</v>
      </c>
      <c r="H138" s="57" t="s">
        <v>656</v>
      </c>
      <c r="I138" s="69">
        <v>6722</v>
      </c>
      <c r="J138" s="14">
        <v>65121922</v>
      </c>
      <c r="K138" s="54">
        <v>44713</v>
      </c>
      <c r="L138" s="55" t="s">
        <v>94</v>
      </c>
      <c r="M138" s="23">
        <v>0</v>
      </c>
      <c r="P138" s="58"/>
      <c r="T138" s="58"/>
      <c r="V138" s="56"/>
      <c r="Y138" s="54">
        <f>IF(F138="Desierto",T138,IF(X138="N.A.",T138,IF(T138&gt;X138,T138,X138)))</f>
        <v>0</v>
      </c>
      <c r="Z138" s="54"/>
      <c r="AB138" s="16"/>
      <c r="AC138" s="54">
        <f>+Z138+AB138</f>
        <v>0</v>
      </c>
      <c r="AD138" s="13">
        <v>0</v>
      </c>
      <c r="AF138" s="54"/>
      <c r="AG138" s="54" t="s">
        <v>52</v>
      </c>
      <c r="AH138" s="54" t="s">
        <v>53</v>
      </c>
      <c r="AI138" s="55" t="s">
        <v>657</v>
      </c>
      <c r="AJ138" s="55" t="s">
        <v>55</v>
      </c>
      <c r="AK138" s="59" t="s">
        <v>56</v>
      </c>
      <c r="AL138" s="55"/>
      <c r="AM138" s="55"/>
      <c r="AN138" s="59"/>
      <c r="AO138" s="150">
        <f>+Contrato[[#This Row],[Fecha de Terminación]]-Contrato[[#This Row],[Fecha de Inicio]]</f>
        <v>0</v>
      </c>
      <c r="AP138" s="93"/>
    </row>
    <row r="139" spans="1:42" ht="45.75" customHeight="1" x14ac:dyDescent="0.25">
      <c r="A139" s="53" t="s">
        <v>471</v>
      </c>
      <c r="B139" s="54">
        <v>44651</v>
      </c>
      <c r="C139" s="69">
        <v>2022</v>
      </c>
      <c r="D139" s="15"/>
      <c r="E139" s="20" t="s">
        <v>204</v>
      </c>
      <c r="F139" s="55" t="s">
        <v>658</v>
      </c>
      <c r="G139" s="56" t="s">
        <v>44</v>
      </c>
      <c r="H139" s="57" t="s">
        <v>659</v>
      </c>
      <c r="I139" s="69">
        <v>5222</v>
      </c>
      <c r="J139" s="14">
        <v>13459700</v>
      </c>
      <c r="K139" s="54">
        <v>44642</v>
      </c>
      <c r="L139" s="55" t="s">
        <v>46</v>
      </c>
      <c r="M139" s="17">
        <v>87303</v>
      </c>
      <c r="N139" s="20" t="s">
        <v>660</v>
      </c>
      <c r="O139" s="19">
        <v>13459700</v>
      </c>
      <c r="P139" s="58">
        <v>44645</v>
      </c>
      <c r="Q139" s="21">
        <v>830037946</v>
      </c>
      <c r="R139" s="20" t="s">
        <v>208</v>
      </c>
      <c r="S139" s="12">
        <v>21422</v>
      </c>
      <c r="T139" s="58">
        <v>44645</v>
      </c>
      <c r="V139" s="56"/>
      <c r="W139" s="24"/>
      <c r="Y139" s="54">
        <v>44645</v>
      </c>
      <c r="Z139" s="54">
        <v>44773</v>
      </c>
      <c r="AB139" s="16"/>
      <c r="AC139" s="54">
        <v>44773</v>
      </c>
      <c r="AD139" s="13">
        <v>13459700</v>
      </c>
      <c r="AE139" s="22" t="s">
        <v>56</v>
      </c>
      <c r="AF139" s="54"/>
      <c r="AG139" s="54" t="s">
        <v>52</v>
      </c>
      <c r="AH139" s="54" t="s">
        <v>53</v>
      </c>
      <c r="AI139" s="55" t="s">
        <v>54</v>
      </c>
      <c r="AJ139" s="55" t="s">
        <v>55</v>
      </c>
      <c r="AK139" s="59" t="s">
        <v>56</v>
      </c>
      <c r="AL139" s="55" t="s">
        <v>54</v>
      </c>
      <c r="AM139" s="55" t="s">
        <v>55</v>
      </c>
      <c r="AN139" s="59" t="s">
        <v>56</v>
      </c>
      <c r="AO139" s="150">
        <v>128</v>
      </c>
      <c r="AP139" s="93"/>
    </row>
    <row r="140" spans="1:42" ht="45.75" customHeight="1" x14ac:dyDescent="0.25">
      <c r="A140" s="53" t="s">
        <v>482</v>
      </c>
      <c r="B140" s="54">
        <v>44743</v>
      </c>
      <c r="C140" s="69">
        <v>2022</v>
      </c>
      <c r="D140" s="15">
        <v>49</v>
      </c>
      <c r="E140" s="55" t="s">
        <v>81</v>
      </c>
      <c r="F140" s="55" t="s">
        <v>661</v>
      </c>
      <c r="G140" s="56" t="s">
        <v>44</v>
      </c>
      <c r="H140" s="57" t="s">
        <v>662</v>
      </c>
      <c r="I140" s="69">
        <v>6522</v>
      </c>
      <c r="J140" s="14">
        <v>50523073</v>
      </c>
      <c r="K140" s="54">
        <v>44712</v>
      </c>
      <c r="L140" s="55" t="s">
        <v>46</v>
      </c>
      <c r="M140" s="17">
        <v>50</v>
      </c>
      <c r="N140" s="20" t="s">
        <v>663</v>
      </c>
      <c r="O140" s="19">
        <v>47224000</v>
      </c>
      <c r="P140" s="58">
        <v>44735</v>
      </c>
      <c r="Q140" s="21">
        <v>830107783</v>
      </c>
      <c r="R140" s="20" t="s">
        <v>321</v>
      </c>
      <c r="S140" s="12">
        <v>46822</v>
      </c>
      <c r="T140" s="58">
        <v>44740</v>
      </c>
      <c r="U140" s="20" t="s">
        <v>556</v>
      </c>
      <c r="V140" s="56" t="s">
        <v>664</v>
      </c>
      <c r="W140" s="24">
        <v>44736</v>
      </c>
      <c r="X140" s="18">
        <v>44740</v>
      </c>
      <c r="Y140" s="54">
        <v>44740</v>
      </c>
      <c r="Z140" s="54">
        <v>44911</v>
      </c>
      <c r="AA140" s="19">
        <v>16000000</v>
      </c>
      <c r="AB140" s="16">
        <v>105</v>
      </c>
      <c r="AC140" s="54">
        <v>45016</v>
      </c>
      <c r="AD140" s="13">
        <v>63224000</v>
      </c>
      <c r="AE140" s="22" t="s">
        <v>88</v>
      </c>
      <c r="AF140" s="54"/>
      <c r="AG140" s="54" t="s">
        <v>52</v>
      </c>
      <c r="AH140" s="54" t="s">
        <v>53</v>
      </c>
      <c r="AI140" s="55" t="s">
        <v>54</v>
      </c>
      <c r="AJ140" s="55" t="s">
        <v>55</v>
      </c>
      <c r="AK140" s="59" t="s">
        <v>77</v>
      </c>
      <c r="AL140" s="55" t="s">
        <v>76</v>
      </c>
      <c r="AM140" s="55" t="s">
        <v>79</v>
      </c>
      <c r="AN140" s="59" t="s">
        <v>80</v>
      </c>
      <c r="AO140" s="150">
        <v>171</v>
      </c>
      <c r="AP140" s="93"/>
    </row>
    <row r="141" spans="1:42" ht="45.75" hidden="1" customHeight="1" x14ac:dyDescent="0.25">
      <c r="A141" s="53" t="s">
        <v>471</v>
      </c>
      <c r="B141" s="54">
        <v>44743</v>
      </c>
      <c r="C141" s="69">
        <v>2022</v>
      </c>
      <c r="D141" s="15"/>
      <c r="E141" s="20" t="s">
        <v>211</v>
      </c>
      <c r="F141" s="55" t="s">
        <v>665</v>
      </c>
      <c r="G141" s="56" t="s">
        <v>150</v>
      </c>
      <c r="H141" s="57"/>
      <c r="I141" s="69"/>
      <c r="J141" s="14"/>
      <c r="K141" s="54"/>
      <c r="L141" s="55" t="s">
        <v>46</v>
      </c>
      <c r="P141" s="58"/>
      <c r="R141" s="20" t="s">
        <v>208</v>
      </c>
      <c r="T141" s="58"/>
      <c r="V141" s="56"/>
      <c r="W141" s="24"/>
      <c r="Y141" s="54">
        <v>0</v>
      </c>
      <c r="Z141" s="54"/>
      <c r="AB141" s="16"/>
      <c r="AC141" s="54">
        <v>0</v>
      </c>
      <c r="AD141" s="13">
        <v>0</v>
      </c>
      <c r="AF141" s="54"/>
      <c r="AG141" s="54" t="s">
        <v>52</v>
      </c>
      <c r="AH141" s="54" t="s">
        <v>53</v>
      </c>
      <c r="AI141" s="55" t="s">
        <v>57</v>
      </c>
      <c r="AJ141" s="55" t="s">
        <v>55</v>
      </c>
      <c r="AK141" s="59" t="s">
        <v>366</v>
      </c>
      <c r="AL141" s="55" t="s">
        <v>57</v>
      </c>
      <c r="AM141" s="55" t="s">
        <v>55</v>
      </c>
      <c r="AN141" s="59" t="s">
        <v>366</v>
      </c>
      <c r="AO141" s="150">
        <v>0</v>
      </c>
      <c r="AP141" s="93"/>
    </row>
    <row r="142" spans="1:42" ht="45.75" customHeight="1" x14ac:dyDescent="0.25">
      <c r="A142" s="53" t="s">
        <v>465</v>
      </c>
      <c r="B142" s="54">
        <v>44714</v>
      </c>
      <c r="C142" s="69">
        <v>2022</v>
      </c>
      <c r="D142" s="15">
        <v>154434</v>
      </c>
      <c r="E142" s="20" t="s">
        <v>211</v>
      </c>
      <c r="F142" s="55" t="s">
        <v>221</v>
      </c>
      <c r="G142" s="56" t="s">
        <v>44</v>
      </c>
      <c r="H142" s="57" t="s">
        <v>666</v>
      </c>
      <c r="I142" s="69">
        <v>5722</v>
      </c>
      <c r="J142" s="14">
        <v>139871280</v>
      </c>
      <c r="K142" s="54">
        <v>44651</v>
      </c>
      <c r="L142" s="55" t="s">
        <v>46</v>
      </c>
      <c r="M142" s="23">
        <v>88323</v>
      </c>
      <c r="N142" s="20" t="s">
        <v>218</v>
      </c>
      <c r="O142" s="19">
        <v>139871280</v>
      </c>
      <c r="P142" s="58">
        <v>44664</v>
      </c>
      <c r="Q142" s="21">
        <v>800058607</v>
      </c>
      <c r="R142" s="20" t="s">
        <v>219</v>
      </c>
      <c r="S142" s="12">
        <v>27822</v>
      </c>
      <c r="T142" s="58">
        <v>44672</v>
      </c>
      <c r="U142" s="20" t="s">
        <v>556</v>
      </c>
      <c r="V142" s="56" t="s">
        <v>667</v>
      </c>
      <c r="W142" s="24">
        <v>44671</v>
      </c>
      <c r="X142" s="18">
        <v>44672</v>
      </c>
      <c r="Y142" s="54">
        <v>44672</v>
      </c>
      <c r="Z142" s="54">
        <v>44742</v>
      </c>
      <c r="AA142" s="19">
        <v>69935640</v>
      </c>
      <c r="AB142" s="16">
        <v>184</v>
      </c>
      <c r="AC142" s="54">
        <v>44926</v>
      </c>
      <c r="AD142" s="13">
        <v>209806920</v>
      </c>
      <c r="AE142" s="22" t="s">
        <v>56</v>
      </c>
      <c r="AF142" s="54"/>
      <c r="AG142" s="54" t="s">
        <v>668</v>
      </c>
      <c r="AH142" s="54" t="s">
        <v>53</v>
      </c>
      <c r="AI142" s="55" t="s">
        <v>76</v>
      </c>
      <c r="AJ142" s="55" t="s">
        <v>55</v>
      </c>
      <c r="AK142" s="59" t="s">
        <v>56</v>
      </c>
      <c r="AL142" s="55" t="s">
        <v>76</v>
      </c>
      <c r="AM142" s="55" t="s">
        <v>55</v>
      </c>
      <c r="AN142" s="59" t="s">
        <v>56</v>
      </c>
      <c r="AO142" s="150">
        <v>70</v>
      </c>
      <c r="AP142" s="93"/>
    </row>
    <row r="143" spans="1:42" ht="45.75" customHeight="1" x14ac:dyDescent="0.25">
      <c r="A143" s="53" t="s">
        <v>471</v>
      </c>
      <c r="B143" s="54">
        <v>44743</v>
      </c>
      <c r="C143" s="69">
        <v>2022</v>
      </c>
      <c r="D143" s="15">
        <v>50</v>
      </c>
      <c r="E143" s="55" t="s">
        <v>81</v>
      </c>
      <c r="F143" s="55" t="s">
        <v>669</v>
      </c>
      <c r="G143" s="56" t="s">
        <v>44</v>
      </c>
      <c r="H143" s="57" t="s">
        <v>670</v>
      </c>
      <c r="I143" s="69">
        <v>6622</v>
      </c>
      <c r="J143" s="14">
        <v>58113400</v>
      </c>
      <c r="K143" s="54">
        <v>44713</v>
      </c>
      <c r="L143" s="55" t="s">
        <v>94</v>
      </c>
      <c r="M143" s="23">
        <v>47</v>
      </c>
      <c r="N143" s="20" t="s">
        <v>671</v>
      </c>
      <c r="O143" s="19">
        <v>43190000</v>
      </c>
      <c r="P143" s="58">
        <v>44734</v>
      </c>
      <c r="Q143" s="21">
        <v>900242247</v>
      </c>
      <c r="R143" s="20" t="s">
        <v>672</v>
      </c>
      <c r="S143" s="12">
        <v>45822</v>
      </c>
      <c r="T143" s="58">
        <v>44735</v>
      </c>
      <c r="U143" s="20" t="s">
        <v>73</v>
      </c>
      <c r="V143" s="56" t="s">
        <v>673</v>
      </c>
      <c r="W143" s="22" t="s">
        <v>674</v>
      </c>
      <c r="X143" s="18">
        <v>44734</v>
      </c>
      <c r="Y143" s="54">
        <v>44735</v>
      </c>
      <c r="Z143" s="54">
        <v>44804</v>
      </c>
      <c r="AB143" s="16"/>
      <c r="AC143" s="54">
        <v>44804</v>
      </c>
      <c r="AD143" s="13">
        <v>43190000</v>
      </c>
      <c r="AF143" s="54"/>
      <c r="AG143" s="54" t="s">
        <v>52</v>
      </c>
      <c r="AH143" s="54" t="s">
        <v>53</v>
      </c>
      <c r="AI143" s="55" t="s">
        <v>57</v>
      </c>
      <c r="AJ143" s="55" t="s">
        <v>55</v>
      </c>
      <c r="AK143" s="59" t="s">
        <v>80</v>
      </c>
      <c r="AL143" s="55" t="s">
        <v>76</v>
      </c>
      <c r="AM143" s="55" t="s">
        <v>91</v>
      </c>
      <c r="AN143" s="59" t="s">
        <v>59</v>
      </c>
      <c r="AO143" s="150">
        <v>69</v>
      </c>
      <c r="AP143" s="93"/>
    </row>
    <row r="144" spans="1:42" ht="45.75" hidden="1" customHeight="1" x14ac:dyDescent="0.25">
      <c r="A144" s="53" t="s">
        <v>471</v>
      </c>
      <c r="B144" s="54">
        <v>44743</v>
      </c>
      <c r="C144" s="69">
        <v>2022</v>
      </c>
      <c r="D144" s="15">
        <v>51</v>
      </c>
      <c r="E144" s="55" t="s">
        <v>81</v>
      </c>
      <c r="F144" s="55" t="s">
        <v>400</v>
      </c>
      <c r="G144" s="56" t="s">
        <v>150</v>
      </c>
      <c r="H144" s="57" t="s">
        <v>675</v>
      </c>
      <c r="I144" s="69"/>
      <c r="J144" s="14"/>
      <c r="K144" s="54"/>
      <c r="L144" s="55" t="s">
        <v>46</v>
      </c>
      <c r="M144" s="17">
        <v>0</v>
      </c>
      <c r="P144" s="58"/>
      <c r="R144" s="20" t="s">
        <v>208</v>
      </c>
      <c r="T144" s="58"/>
      <c r="V144" s="56"/>
      <c r="W144" s="24"/>
      <c r="Y144" s="54">
        <v>0</v>
      </c>
      <c r="Z144" s="54"/>
      <c r="AB144" s="16"/>
      <c r="AC144" s="54">
        <v>0</v>
      </c>
      <c r="AD144" s="13">
        <v>0</v>
      </c>
      <c r="AF144" s="54"/>
      <c r="AG144" s="54" t="s">
        <v>52</v>
      </c>
      <c r="AH144" s="54" t="s">
        <v>53</v>
      </c>
      <c r="AI144" s="55" t="s">
        <v>54</v>
      </c>
      <c r="AJ144" s="55" t="s">
        <v>55</v>
      </c>
      <c r="AK144" s="59" t="s">
        <v>676</v>
      </c>
      <c r="AL144" s="55"/>
      <c r="AM144" s="55"/>
      <c r="AN144" s="59"/>
      <c r="AO144" s="150">
        <v>0</v>
      </c>
      <c r="AP144" s="93"/>
    </row>
    <row r="145" spans="1:42" ht="45.75" customHeight="1" x14ac:dyDescent="0.25">
      <c r="A145" s="53" t="s">
        <v>471</v>
      </c>
      <c r="B145" s="54">
        <v>44743</v>
      </c>
      <c r="C145" s="69">
        <v>2022</v>
      </c>
      <c r="D145" s="15">
        <v>52</v>
      </c>
      <c r="E145" s="55" t="s">
        <v>81</v>
      </c>
      <c r="F145" s="55" t="s">
        <v>677</v>
      </c>
      <c r="G145" s="56" t="s">
        <v>44</v>
      </c>
      <c r="H145" s="57" t="s">
        <v>678</v>
      </c>
      <c r="I145" s="69">
        <v>6822</v>
      </c>
      <c r="J145" s="14">
        <v>100000000</v>
      </c>
      <c r="K145" s="54">
        <v>44718</v>
      </c>
      <c r="L145" s="55" t="s">
        <v>46</v>
      </c>
      <c r="M145" s="23">
        <v>48</v>
      </c>
      <c r="N145" s="57" t="s">
        <v>679</v>
      </c>
      <c r="O145" s="19">
        <v>100000000</v>
      </c>
      <c r="P145" s="58">
        <v>44734</v>
      </c>
      <c r="Q145" s="21">
        <v>830105695</v>
      </c>
      <c r="R145" s="20" t="s">
        <v>680</v>
      </c>
      <c r="S145" s="12">
        <v>45622</v>
      </c>
      <c r="T145" s="58">
        <v>44735</v>
      </c>
      <c r="U145" s="20" t="s">
        <v>49</v>
      </c>
      <c r="V145" s="56" t="s">
        <v>681</v>
      </c>
      <c r="W145" s="22" t="s">
        <v>682</v>
      </c>
      <c r="X145" s="18">
        <v>44735</v>
      </c>
      <c r="Y145" s="54">
        <v>44735</v>
      </c>
      <c r="Z145" s="54">
        <v>44926</v>
      </c>
      <c r="AB145" s="16"/>
      <c r="AC145" s="54">
        <v>44926</v>
      </c>
      <c r="AD145" s="13">
        <v>100000000</v>
      </c>
      <c r="AE145" s="22" t="s">
        <v>683</v>
      </c>
      <c r="AF145" s="54"/>
      <c r="AG145" s="54" t="s">
        <v>52</v>
      </c>
      <c r="AH145" s="54" t="s">
        <v>53</v>
      </c>
      <c r="AI145" s="55" t="s">
        <v>57</v>
      </c>
      <c r="AJ145" s="55" t="s">
        <v>55</v>
      </c>
      <c r="AK145" s="59" t="s">
        <v>684</v>
      </c>
      <c r="AL145" s="55" t="s">
        <v>685</v>
      </c>
      <c r="AM145" s="55" t="s">
        <v>117</v>
      </c>
      <c r="AN145" s="59" t="s">
        <v>686</v>
      </c>
      <c r="AO145" s="150">
        <v>191</v>
      </c>
      <c r="AP145" s="93"/>
    </row>
    <row r="146" spans="1:42" ht="45.75" customHeight="1" x14ac:dyDescent="0.25">
      <c r="A146" s="53" t="s">
        <v>471</v>
      </c>
      <c r="B146" s="54" t="s">
        <v>687</v>
      </c>
      <c r="C146" s="69">
        <v>2022</v>
      </c>
      <c r="D146" s="15">
        <v>53</v>
      </c>
      <c r="E146" s="55" t="s">
        <v>81</v>
      </c>
      <c r="F146" s="55" t="s">
        <v>688</v>
      </c>
      <c r="G146" s="56" t="s">
        <v>44</v>
      </c>
      <c r="H146" s="57" t="s">
        <v>689</v>
      </c>
      <c r="I146" s="69">
        <v>7022</v>
      </c>
      <c r="J146" s="14">
        <v>25309700</v>
      </c>
      <c r="K146" s="54">
        <v>44743</v>
      </c>
      <c r="L146" s="55" t="s">
        <v>46</v>
      </c>
      <c r="M146" s="17">
        <v>52</v>
      </c>
      <c r="N146" s="20" t="s">
        <v>140</v>
      </c>
      <c r="O146" s="19">
        <v>25094492</v>
      </c>
      <c r="P146" s="58">
        <v>44742</v>
      </c>
      <c r="Q146" s="21">
        <v>900134674</v>
      </c>
      <c r="R146" s="20" t="s">
        <v>141</v>
      </c>
      <c r="S146" s="12">
        <v>47322</v>
      </c>
      <c r="T146" s="58">
        <v>44743</v>
      </c>
      <c r="U146" s="20" t="s">
        <v>49</v>
      </c>
      <c r="V146" s="56" t="s">
        <v>690</v>
      </c>
      <c r="W146" s="22" t="s">
        <v>691</v>
      </c>
      <c r="X146" s="18">
        <v>44743</v>
      </c>
      <c r="Y146" s="54">
        <v>44743</v>
      </c>
      <c r="Z146" s="54">
        <v>44926</v>
      </c>
      <c r="AA146" s="19">
        <v>9469100</v>
      </c>
      <c r="AB146" s="16">
        <v>90</v>
      </c>
      <c r="AC146" s="54">
        <v>45016</v>
      </c>
      <c r="AD146" s="13">
        <v>34563592</v>
      </c>
      <c r="AE146" s="22" t="s">
        <v>366</v>
      </c>
      <c r="AF146" s="54"/>
      <c r="AG146" s="54" t="s">
        <v>52</v>
      </c>
      <c r="AH146" s="54" t="s">
        <v>53</v>
      </c>
      <c r="AI146" s="55" t="s">
        <v>54</v>
      </c>
      <c r="AJ146" s="55" t="s">
        <v>55</v>
      </c>
      <c r="AK146" s="59" t="s">
        <v>366</v>
      </c>
      <c r="AL146" s="55"/>
      <c r="AM146" s="55"/>
      <c r="AN146" s="59"/>
      <c r="AO146" s="150">
        <v>183</v>
      </c>
      <c r="AP146" s="93"/>
    </row>
    <row r="147" spans="1:42" ht="45.75" customHeight="1" x14ac:dyDescent="0.25">
      <c r="A147" s="53" t="s">
        <v>471</v>
      </c>
      <c r="B147" s="54">
        <v>44743</v>
      </c>
      <c r="C147" s="69">
        <v>2022</v>
      </c>
      <c r="D147" s="15">
        <v>54</v>
      </c>
      <c r="E147" s="55" t="s">
        <v>81</v>
      </c>
      <c r="F147" s="55" t="s">
        <v>692</v>
      </c>
      <c r="G147" s="56" t="s">
        <v>44</v>
      </c>
      <c r="H147" s="57" t="s">
        <v>693</v>
      </c>
      <c r="I147" s="69">
        <v>7122</v>
      </c>
      <c r="J147" s="14">
        <v>5734850</v>
      </c>
      <c r="K147" s="54">
        <v>44722</v>
      </c>
      <c r="L147" s="55" t="s">
        <v>46</v>
      </c>
      <c r="M147" s="23">
        <v>49</v>
      </c>
      <c r="N147" s="20" t="s">
        <v>694</v>
      </c>
      <c r="O147" s="19">
        <v>4764000</v>
      </c>
      <c r="P147" s="58">
        <v>44736</v>
      </c>
      <c r="Q147" s="21">
        <v>79801270</v>
      </c>
      <c r="R147" s="20" t="s">
        <v>694</v>
      </c>
      <c r="S147" s="12">
        <v>46622</v>
      </c>
      <c r="T147" s="58">
        <v>44741</v>
      </c>
      <c r="U147" s="20" t="s">
        <v>49</v>
      </c>
      <c r="V147" s="56" t="s">
        <v>695</v>
      </c>
      <c r="W147" s="24">
        <v>44735</v>
      </c>
      <c r="X147" s="18">
        <v>44740</v>
      </c>
      <c r="Y147" s="54">
        <v>44741</v>
      </c>
      <c r="Z147" s="54">
        <v>44799</v>
      </c>
      <c r="AB147" s="16"/>
      <c r="AC147" s="54">
        <v>44799</v>
      </c>
      <c r="AD147" s="13">
        <v>4764000</v>
      </c>
      <c r="AE147" s="22" t="s">
        <v>88</v>
      </c>
      <c r="AF147" s="54"/>
      <c r="AG147" s="54" t="s">
        <v>52</v>
      </c>
      <c r="AH147" s="54" t="s">
        <v>53</v>
      </c>
      <c r="AI147" s="55" t="s">
        <v>76</v>
      </c>
      <c r="AJ147" s="55" t="s">
        <v>55</v>
      </c>
      <c r="AK147" s="59" t="s">
        <v>333</v>
      </c>
      <c r="AL147" s="55"/>
      <c r="AM147" s="55"/>
      <c r="AN147" s="59"/>
      <c r="AO147" s="150">
        <v>58</v>
      </c>
      <c r="AP147" s="93"/>
    </row>
    <row r="148" spans="1:42" ht="45.75" customHeight="1" x14ac:dyDescent="0.25">
      <c r="A148" s="53" t="s">
        <v>471</v>
      </c>
      <c r="B148" s="54">
        <v>44774</v>
      </c>
      <c r="C148" s="69">
        <v>2022</v>
      </c>
      <c r="D148" s="15">
        <v>55</v>
      </c>
      <c r="E148" s="55" t="s">
        <v>81</v>
      </c>
      <c r="F148" s="55" t="s">
        <v>696</v>
      </c>
      <c r="G148" s="56" t="s">
        <v>44</v>
      </c>
      <c r="H148" s="57" t="s">
        <v>697</v>
      </c>
      <c r="I148" s="69">
        <v>7222</v>
      </c>
      <c r="J148" s="14">
        <v>99500000</v>
      </c>
      <c r="K148" s="54">
        <v>44734</v>
      </c>
      <c r="L148" s="55" t="s">
        <v>46</v>
      </c>
      <c r="M148" s="23">
        <v>53</v>
      </c>
      <c r="N148" s="20" t="s">
        <v>698</v>
      </c>
      <c r="O148" s="19">
        <v>60880800</v>
      </c>
      <c r="P148" s="58">
        <v>44761</v>
      </c>
      <c r="Q148" s="21">
        <v>830133019</v>
      </c>
      <c r="R148" s="20" t="s">
        <v>699</v>
      </c>
      <c r="S148" s="12">
        <v>51322</v>
      </c>
      <c r="T148" s="58">
        <v>44764</v>
      </c>
      <c r="U148" s="20" t="s">
        <v>49</v>
      </c>
      <c r="V148" s="56" t="s">
        <v>700</v>
      </c>
      <c r="W148" s="22" t="s">
        <v>701</v>
      </c>
      <c r="X148" s="18">
        <v>44761</v>
      </c>
      <c r="Y148" s="54">
        <v>44764</v>
      </c>
      <c r="Z148" s="54">
        <v>44926</v>
      </c>
      <c r="AB148" s="16"/>
      <c r="AC148" s="54">
        <v>44926</v>
      </c>
      <c r="AD148" s="13">
        <v>60880800</v>
      </c>
      <c r="AE148" s="22" t="s">
        <v>702</v>
      </c>
      <c r="AF148" s="54"/>
      <c r="AG148" s="54" t="s">
        <v>52</v>
      </c>
      <c r="AH148" s="54" t="s">
        <v>53</v>
      </c>
      <c r="AI148" s="55" t="s">
        <v>57</v>
      </c>
      <c r="AJ148" s="55" t="s">
        <v>55</v>
      </c>
      <c r="AK148" s="59" t="s">
        <v>703</v>
      </c>
      <c r="AL148" s="55"/>
      <c r="AM148" s="55"/>
      <c r="AN148" s="59"/>
      <c r="AO148" s="150">
        <v>162</v>
      </c>
      <c r="AP148" s="93"/>
    </row>
    <row r="149" spans="1:42" ht="45.75" customHeight="1" x14ac:dyDescent="0.25">
      <c r="A149" s="53" t="s">
        <v>471</v>
      </c>
      <c r="B149" s="54">
        <v>44743</v>
      </c>
      <c r="C149" s="69">
        <v>2022</v>
      </c>
      <c r="D149" s="15">
        <v>56</v>
      </c>
      <c r="E149" s="20" t="s">
        <v>42</v>
      </c>
      <c r="F149" s="55" t="s">
        <v>372</v>
      </c>
      <c r="G149" s="56" t="s">
        <v>44</v>
      </c>
      <c r="H149" s="57" t="s">
        <v>704</v>
      </c>
      <c r="I149" s="69">
        <v>7322</v>
      </c>
      <c r="J149" s="14">
        <v>2450000</v>
      </c>
      <c r="K149" s="54">
        <v>44736</v>
      </c>
      <c r="L149" s="55" t="s">
        <v>46</v>
      </c>
      <c r="M149" s="23">
        <v>51</v>
      </c>
      <c r="N149" s="20" t="s">
        <v>705</v>
      </c>
      <c r="O149" s="19">
        <v>2450000</v>
      </c>
      <c r="P149" s="58">
        <v>44742</v>
      </c>
      <c r="Q149" s="21">
        <v>860533835</v>
      </c>
      <c r="R149" s="20" t="s">
        <v>375</v>
      </c>
      <c r="S149" s="12">
        <v>47222</v>
      </c>
      <c r="T149" s="58">
        <v>44742</v>
      </c>
      <c r="V149" s="56"/>
      <c r="Y149" s="54">
        <v>44742</v>
      </c>
      <c r="Z149" s="54">
        <v>44744</v>
      </c>
      <c r="AB149" s="16"/>
      <c r="AC149" s="54">
        <v>44744</v>
      </c>
      <c r="AD149" s="13">
        <v>2450000</v>
      </c>
      <c r="AE149" s="22" t="s">
        <v>123</v>
      </c>
      <c r="AF149" s="54"/>
      <c r="AG149" s="54" t="s">
        <v>52</v>
      </c>
      <c r="AH149" s="54" t="s">
        <v>53</v>
      </c>
      <c r="AI149" s="55" t="s">
        <v>657</v>
      </c>
      <c r="AJ149" s="55" t="s">
        <v>55</v>
      </c>
      <c r="AK149" s="59" t="s">
        <v>162</v>
      </c>
      <c r="AL149" s="55" t="s">
        <v>76</v>
      </c>
      <c r="AM149" s="55" t="s">
        <v>91</v>
      </c>
      <c r="AN149" s="59" t="s">
        <v>128</v>
      </c>
      <c r="AO149" s="150">
        <v>2</v>
      </c>
      <c r="AP149" s="93"/>
    </row>
    <row r="150" spans="1:42" ht="45.75" hidden="1" customHeight="1" x14ac:dyDescent="0.25">
      <c r="A150" s="53" t="s">
        <v>471</v>
      </c>
      <c r="B150" s="54">
        <v>44743</v>
      </c>
      <c r="C150" s="69">
        <v>2022</v>
      </c>
      <c r="D150" s="15">
        <v>57</v>
      </c>
      <c r="E150" s="55" t="s">
        <v>81</v>
      </c>
      <c r="F150" s="55" t="s">
        <v>706</v>
      </c>
      <c r="G150" s="56" t="s">
        <v>150</v>
      </c>
      <c r="H150" s="57" t="s">
        <v>707</v>
      </c>
      <c r="I150" s="69"/>
      <c r="J150" s="14"/>
      <c r="K150" s="54"/>
      <c r="L150" s="55"/>
      <c r="M150" s="23">
        <v>0</v>
      </c>
      <c r="P150" s="58"/>
      <c r="T150" s="58"/>
      <c r="V150" s="56"/>
      <c r="Y150" s="54">
        <v>0</v>
      </c>
      <c r="Z150" s="54"/>
      <c r="AB150" s="16"/>
      <c r="AC150" s="54">
        <v>0</v>
      </c>
      <c r="AD150" s="13">
        <v>0</v>
      </c>
      <c r="AF150" s="54"/>
      <c r="AG150" s="54" t="s">
        <v>52</v>
      </c>
      <c r="AH150" s="54" t="s">
        <v>53</v>
      </c>
      <c r="AI150" s="55" t="s">
        <v>57</v>
      </c>
      <c r="AJ150" s="55" t="s">
        <v>55</v>
      </c>
      <c r="AK150" s="59" t="s">
        <v>333</v>
      </c>
      <c r="AL150" s="55"/>
      <c r="AM150" s="55"/>
      <c r="AN150" s="59"/>
      <c r="AO150" s="150">
        <v>0</v>
      </c>
      <c r="AP150" s="93"/>
    </row>
    <row r="151" spans="1:42" ht="45.75" customHeight="1" x14ac:dyDescent="0.25">
      <c r="A151" s="53" t="s">
        <v>465</v>
      </c>
      <c r="B151" s="54">
        <v>44835</v>
      </c>
      <c r="C151" s="69">
        <v>2022</v>
      </c>
      <c r="D151" s="15">
        <v>58</v>
      </c>
      <c r="E151" s="55" t="s">
        <v>81</v>
      </c>
      <c r="F151" s="55" t="s">
        <v>400</v>
      </c>
      <c r="G151" s="56" t="s">
        <v>44</v>
      </c>
      <c r="H151" s="68" t="s">
        <v>675</v>
      </c>
      <c r="I151" s="69">
        <v>6922</v>
      </c>
      <c r="J151" s="14">
        <v>10955000</v>
      </c>
      <c r="K151" s="54">
        <v>44799</v>
      </c>
      <c r="L151" s="55" t="s">
        <v>46</v>
      </c>
      <c r="M151" s="17">
        <v>65</v>
      </c>
      <c r="N151" s="20" t="s">
        <v>708</v>
      </c>
      <c r="O151" s="19">
        <v>6353900</v>
      </c>
      <c r="P151" s="58">
        <v>44802</v>
      </c>
      <c r="Q151" s="21">
        <v>900948144</v>
      </c>
      <c r="R151" s="20" t="s">
        <v>709</v>
      </c>
      <c r="S151" s="12">
        <v>56922</v>
      </c>
      <c r="T151" s="58">
        <v>44803</v>
      </c>
      <c r="U151" s="20" t="s">
        <v>556</v>
      </c>
      <c r="V151" s="56" t="s">
        <v>710</v>
      </c>
      <c r="W151" s="22" t="s">
        <v>711</v>
      </c>
      <c r="X151" s="18">
        <v>44805</v>
      </c>
      <c r="Y151" s="54">
        <v>44805</v>
      </c>
      <c r="Z151" s="54">
        <v>44865</v>
      </c>
      <c r="AB151" s="16"/>
      <c r="AC151" s="54">
        <v>44865</v>
      </c>
      <c r="AD151" s="13">
        <v>6353900</v>
      </c>
      <c r="AE151" s="22" t="s">
        <v>173</v>
      </c>
      <c r="AF151" s="54"/>
      <c r="AG151" s="54" t="s">
        <v>125</v>
      </c>
      <c r="AH151" s="54" t="s">
        <v>712</v>
      </c>
      <c r="AI151" s="55" t="s">
        <v>54</v>
      </c>
      <c r="AJ151" s="55" t="s">
        <v>55</v>
      </c>
      <c r="AK151" s="59" t="s">
        <v>267</v>
      </c>
      <c r="AL151" s="55"/>
      <c r="AM151" s="55"/>
      <c r="AN151" s="59"/>
      <c r="AO151" s="150">
        <v>60</v>
      </c>
      <c r="AP151" s="93"/>
    </row>
    <row r="152" spans="1:42" ht="45.75" customHeight="1" x14ac:dyDescent="0.25">
      <c r="A152" s="53" t="s">
        <v>471</v>
      </c>
      <c r="B152" s="54">
        <v>44807</v>
      </c>
      <c r="C152" s="69">
        <v>2022</v>
      </c>
      <c r="D152" s="15">
        <v>59</v>
      </c>
      <c r="E152" s="55" t="s">
        <v>81</v>
      </c>
      <c r="F152" s="55" t="s">
        <v>268</v>
      </c>
      <c r="G152" s="56" t="s">
        <v>44</v>
      </c>
      <c r="H152" s="57" t="s">
        <v>713</v>
      </c>
      <c r="I152" s="69">
        <v>7522</v>
      </c>
      <c r="J152" s="14">
        <v>4112000</v>
      </c>
      <c r="K152" s="54">
        <v>44757</v>
      </c>
      <c r="L152" s="55" t="s">
        <v>46</v>
      </c>
      <c r="M152" s="17">
        <v>61</v>
      </c>
      <c r="N152" s="25" t="s">
        <v>714</v>
      </c>
      <c r="O152" s="19">
        <v>3129700</v>
      </c>
      <c r="P152" s="58">
        <v>44777</v>
      </c>
      <c r="Q152" s="21">
        <v>901241887</v>
      </c>
      <c r="R152" s="20" t="s">
        <v>715</v>
      </c>
      <c r="S152" s="12">
        <v>52922</v>
      </c>
      <c r="T152" s="58">
        <v>44777</v>
      </c>
      <c r="U152" s="20" t="s">
        <v>556</v>
      </c>
      <c r="V152" s="56" t="s">
        <v>716</v>
      </c>
      <c r="W152" s="20" t="s">
        <v>717</v>
      </c>
      <c r="X152" s="18">
        <v>44778</v>
      </c>
      <c r="Y152" s="54">
        <v>44778</v>
      </c>
      <c r="Z152" s="54">
        <v>44834</v>
      </c>
      <c r="AB152" s="16"/>
      <c r="AC152" s="54">
        <v>44834</v>
      </c>
      <c r="AD152" s="13">
        <v>3129700</v>
      </c>
      <c r="AE152" s="22" t="s">
        <v>718</v>
      </c>
      <c r="AF152" s="54"/>
      <c r="AG152" s="54" t="s">
        <v>52</v>
      </c>
      <c r="AH152" s="54" t="s">
        <v>53</v>
      </c>
      <c r="AI152" s="55" t="s">
        <v>54</v>
      </c>
      <c r="AJ152" s="55" t="s">
        <v>55</v>
      </c>
      <c r="AK152" s="59" t="s">
        <v>366</v>
      </c>
      <c r="AL152" s="55"/>
      <c r="AM152" s="55"/>
      <c r="AN152" s="59"/>
      <c r="AO152" s="150">
        <v>56</v>
      </c>
      <c r="AP152" s="93"/>
    </row>
    <row r="153" spans="1:42" ht="45.75" customHeight="1" x14ac:dyDescent="0.25">
      <c r="A153" s="53" t="s">
        <v>471</v>
      </c>
      <c r="B153" s="54">
        <v>44807</v>
      </c>
      <c r="C153" s="69">
        <v>2022</v>
      </c>
      <c r="D153" s="15">
        <v>60</v>
      </c>
      <c r="E153" s="55" t="s">
        <v>81</v>
      </c>
      <c r="F153" s="55" t="s">
        <v>335</v>
      </c>
      <c r="G153" s="56" t="s">
        <v>44</v>
      </c>
      <c r="H153" s="57" t="s">
        <v>719</v>
      </c>
      <c r="I153" s="69">
        <v>7722</v>
      </c>
      <c r="J153" s="14">
        <v>26000000</v>
      </c>
      <c r="K153" s="54">
        <v>44757</v>
      </c>
      <c r="L153" s="55" t="s">
        <v>46</v>
      </c>
      <c r="M153" s="17">
        <v>64</v>
      </c>
      <c r="N153" s="20" t="s">
        <v>395</v>
      </c>
      <c r="O153" s="19">
        <v>26000000</v>
      </c>
      <c r="P153" s="58">
        <v>44789</v>
      </c>
      <c r="Q153" s="21">
        <v>800106621</v>
      </c>
      <c r="R153" s="20" t="s">
        <v>396</v>
      </c>
      <c r="S153" s="12">
        <v>54022</v>
      </c>
      <c r="T153" s="58">
        <v>44789</v>
      </c>
      <c r="U153" s="20" t="s">
        <v>556</v>
      </c>
      <c r="V153" s="56" t="s">
        <v>720</v>
      </c>
      <c r="W153" s="22" t="s">
        <v>721</v>
      </c>
      <c r="X153" s="18">
        <v>44784</v>
      </c>
      <c r="Y153" s="54">
        <v>44789</v>
      </c>
      <c r="Z153" s="54">
        <v>44915</v>
      </c>
      <c r="AB153" s="16"/>
      <c r="AC153" s="54">
        <v>44915</v>
      </c>
      <c r="AD153" s="13">
        <v>26000000</v>
      </c>
      <c r="AE153" s="22" t="s">
        <v>267</v>
      </c>
      <c r="AF153" s="54"/>
      <c r="AG153" s="54" t="s">
        <v>125</v>
      </c>
      <c r="AH153" s="54" t="s">
        <v>712</v>
      </c>
      <c r="AI153" s="55" t="s">
        <v>54</v>
      </c>
      <c r="AJ153" s="55" t="s">
        <v>55</v>
      </c>
      <c r="AK153" s="59" t="s">
        <v>173</v>
      </c>
      <c r="AL153" s="55"/>
      <c r="AM153" s="55"/>
      <c r="AN153" s="59"/>
      <c r="AO153" s="150">
        <v>126</v>
      </c>
      <c r="AP153" s="93"/>
    </row>
    <row r="154" spans="1:42" ht="45.75" customHeight="1" x14ac:dyDescent="0.25">
      <c r="A154" s="53" t="s">
        <v>465</v>
      </c>
      <c r="B154" s="54">
        <v>44774</v>
      </c>
      <c r="C154" s="69">
        <v>2022</v>
      </c>
      <c r="D154" s="15">
        <v>61</v>
      </c>
      <c r="E154" s="55" t="s">
        <v>81</v>
      </c>
      <c r="F154" s="55" t="s">
        <v>291</v>
      </c>
      <c r="G154" s="56" t="s">
        <v>44</v>
      </c>
      <c r="H154" s="57" t="s">
        <v>722</v>
      </c>
      <c r="I154" s="69">
        <v>7622</v>
      </c>
      <c r="J154" s="14">
        <v>81078102</v>
      </c>
      <c r="K154" s="54">
        <v>44771</v>
      </c>
      <c r="L154" s="55" t="s">
        <v>46</v>
      </c>
      <c r="M154" s="17">
        <v>58</v>
      </c>
      <c r="N154" s="20" t="s">
        <v>723</v>
      </c>
      <c r="O154" s="19">
        <v>73890000</v>
      </c>
      <c r="P154" s="58">
        <v>44770</v>
      </c>
      <c r="Q154" s="21">
        <v>900749820</v>
      </c>
      <c r="R154" s="20" t="s">
        <v>724</v>
      </c>
      <c r="S154" s="12">
        <v>52122</v>
      </c>
      <c r="T154" s="58">
        <v>44771</v>
      </c>
      <c r="U154" s="20" t="s">
        <v>49</v>
      </c>
      <c r="V154" s="56" t="s">
        <v>725</v>
      </c>
      <c r="W154" s="22" t="s">
        <v>726</v>
      </c>
      <c r="X154" s="18">
        <v>44771</v>
      </c>
      <c r="Y154" s="54">
        <v>44771</v>
      </c>
      <c r="Z154" s="54">
        <v>44926</v>
      </c>
      <c r="AA154" s="19">
        <v>6300000</v>
      </c>
      <c r="AB154" s="16">
        <v>212</v>
      </c>
      <c r="AC154" s="54">
        <v>45138</v>
      </c>
      <c r="AD154" s="13">
        <v>80190000</v>
      </c>
      <c r="AE154" s="22" t="s">
        <v>727</v>
      </c>
      <c r="AF154" s="54"/>
      <c r="AG154" s="54" t="s">
        <v>52</v>
      </c>
      <c r="AH154" s="54" t="s">
        <v>53</v>
      </c>
      <c r="AI154" s="55" t="s">
        <v>76</v>
      </c>
      <c r="AJ154" s="55" t="s">
        <v>55</v>
      </c>
      <c r="AK154" s="59" t="s">
        <v>703</v>
      </c>
      <c r="AL154" s="55"/>
      <c r="AM154" s="55"/>
      <c r="AN154" s="59"/>
      <c r="AO154" s="150">
        <v>155</v>
      </c>
      <c r="AP154" s="93"/>
    </row>
    <row r="155" spans="1:42" ht="45.75" customHeight="1" x14ac:dyDescent="0.25">
      <c r="A155" s="53" t="s">
        <v>471</v>
      </c>
      <c r="B155" s="54">
        <v>44807</v>
      </c>
      <c r="C155" s="69">
        <v>2022</v>
      </c>
      <c r="D155" s="15">
        <v>62</v>
      </c>
      <c r="E155" s="55" t="s">
        <v>81</v>
      </c>
      <c r="F155" s="55" t="s">
        <v>276</v>
      </c>
      <c r="G155" s="56" t="s">
        <v>44</v>
      </c>
      <c r="H155" s="57" t="s">
        <v>728</v>
      </c>
      <c r="I155" s="69">
        <v>7822</v>
      </c>
      <c r="J155" s="14">
        <v>2142000</v>
      </c>
      <c r="K155" s="54">
        <v>44774</v>
      </c>
      <c r="L155" s="55" t="s">
        <v>94</v>
      </c>
      <c r="M155" s="17">
        <v>57</v>
      </c>
      <c r="N155" s="25" t="s">
        <v>729</v>
      </c>
      <c r="O155" s="19">
        <v>1047200</v>
      </c>
      <c r="P155" s="58">
        <v>44770</v>
      </c>
      <c r="Q155" s="21">
        <v>900204272</v>
      </c>
      <c r="R155" s="20" t="s">
        <v>730</v>
      </c>
      <c r="S155" s="12">
        <v>52622</v>
      </c>
      <c r="T155" s="58">
        <v>44775</v>
      </c>
      <c r="U155" s="20" t="s">
        <v>556</v>
      </c>
      <c r="V155" s="56" t="s">
        <v>731</v>
      </c>
      <c r="W155" s="24">
        <v>44774</v>
      </c>
      <c r="X155" s="18">
        <v>44775</v>
      </c>
      <c r="Y155" s="54">
        <v>44775</v>
      </c>
      <c r="Z155" s="54">
        <v>44806</v>
      </c>
      <c r="AB155" s="16"/>
      <c r="AC155" s="54">
        <v>44806</v>
      </c>
      <c r="AD155" s="13">
        <v>1047200</v>
      </c>
      <c r="AE155" s="22" t="s">
        <v>79</v>
      </c>
      <c r="AF155" s="54"/>
      <c r="AG155" s="54" t="s">
        <v>52</v>
      </c>
      <c r="AH155" s="54" t="s">
        <v>53</v>
      </c>
      <c r="AI155" s="55" t="s">
        <v>657</v>
      </c>
      <c r="AJ155" s="55" t="s">
        <v>55</v>
      </c>
      <c r="AK155" s="59" t="s">
        <v>555</v>
      </c>
      <c r="AL155" s="55"/>
      <c r="AM155" s="55"/>
      <c r="AN155" s="59"/>
      <c r="AO155" s="150">
        <v>31</v>
      </c>
      <c r="AP155" s="93"/>
    </row>
    <row r="156" spans="1:42" ht="45.75" customHeight="1" x14ac:dyDescent="0.25">
      <c r="A156" s="53" t="s">
        <v>732</v>
      </c>
      <c r="B156" s="54">
        <v>44807</v>
      </c>
      <c r="C156" s="69">
        <v>2022</v>
      </c>
      <c r="D156" s="15">
        <v>63</v>
      </c>
      <c r="E156" s="55" t="s">
        <v>81</v>
      </c>
      <c r="F156" s="55" t="s">
        <v>164</v>
      </c>
      <c r="G156" s="56" t="s">
        <v>44</v>
      </c>
      <c r="H156" s="57" t="s">
        <v>733</v>
      </c>
      <c r="I156" s="69">
        <v>8022</v>
      </c>
      <c r="J156" s="14">
        <v>99000000</v>
      </c>
      <c r="K156" s="54">
        <v>44760</v>
      </c>
      <c r="L156" s="55" t="s">
        <v>46</v>
      </c>
      <c r="M156" s="17">
        <v>62</v>
      </c>
      <c r="N156" s="20" t="s">
        <v>734</v>
      </c>
      <c r="O156" s="19">
        <v>60825765</v>
      </c>
      <c r="P156" s="58">
        <v>44778</v>
      </c>
      <c r="Q156" s="21">
        <v>900266867</v>
      </c>
      <c r="R156" s="20" t="s">
        <v>735</v>
      </c>
      <c r="S156" s="12">
        <v>8022</v>
      </c>
      <c r="T156" s="58">
        <v>44760</v>
      </c>
      <c r="U156" s="20" t="s">
        <v>556</v>
      </c>
      <c r="V156" s="56" t="s">
        <v>736</v>
      </c>
      <c r="W156" s="24">
        <v>44781</v>
      </c>
      <c r="X156" s="18">
        <v>44784</v>
      </c>
      <c r="Y156" s="54">
        <v>44784</v>
      </c>
      <c r="Z156" s="54">
        <v>44926</v>
      </c>
      <c r="AA156" s="19">
        <v>28760000</v>
      </c>
      <c r="AB156" s="16">
        <v>90</v>
      </c>
      <c r="AC156" s="54">
        <v>45016</v>
      </c>
      <c r="AD156" s="13">
        <v>89585765</v>
      </c>
      <c r="AE156" s="22" t="s">
        <v>727</v>
      </c>
      <c r="AF156" s="54"/>
      <c r="AG156" s="54" t="s">
        <v>52</v>
      </c>
      <c r="AH156" s="54" t="s">
        <v>53</v>
      </c>
      <c r="AI156" s="55" t="s">
        <v>657</v>
      </c>
      <c r="AJ156" s="55" t="s">
        <v>55</v>
      </c>
      <c r="AK156" s="59" t="s">
        <v>703</v>
      </c>
      <c r="AL156" s="55"/>
      <c r="AM156" s="55"/>
      <c r="AN156" s="59"/>
      <c r="AO156" s="150">
        <v>142</v>
      </c>
      <c r="AP156" s="93"/>
    </row>
    <row r="157" spans="1:42" ht="45.75" customHeight="1" x14ac:dyDescent="0.25">
      <c r="A157" s="53" t="s">
        <v>471</v>
      </c>
      <c r="B157" s="54">
        <v>44776</v>
      </c>
      <c r="C157" s="69">
        <v>2022</v>
      </c>
      <c r="D157" s="15">
        <v>64</v>
      </c>
      <c r="E157" s="55" t="s">
        <v>81</v>
      </c>
      <c r="F157" s="55" t="s">
        <v>426</v>
      </c>
      <c r="G157" s="56" t="s">
        <v>44</v>
      </c>
      <c r="H157" s="57" t="s">
        <v>737</v>
      </c>
      <c r="I157" s="69">
        <v>8222</v>
      </c>
      <c r="J157" s="14">
        <v>20000000</v>
      </c>
      <c r="K157" s="54">
        <v>44768</v>
      </c>
      <c r="L157" s="55" t="s">
        <v>46</v>
      </c>
      <c r="M157" s="17">
        <v>63</v>
      </c>
      <c r="N157" s="20" t="s">
        <v>738</v>
      </c>
      <c r="O157" s="19">
        <v>11348370</v>
      </c>
      <c r="P157" s="58">
        <v>44782</v>
      </c>
      <c r="Q157" s="21">
        <v>900110012</v>
      </c>
      <c r="R157" s="20" t="s">
        <v>739</v>
      </c>
      <c r="S157" s="12">
        <v>53522</v>
      </c>
      <c r="T157" s="58">
        <v>44783</v>
      </c>
      <c r="U157" s="20" t="s">
        <v>556</v>
      </c>
      <c r="V157" s="56" t="s">
        <v>740</v>
      </c>
      <c r="W157" s="24">
        <v>44781</v>
      </c>
      <c r="X157" s="18">
        <v>44783</v>
      </c>
      <c r="Y157" s="54">
        <v>44783</v>
      </c>
      <c r="Z157" s="54">
        <v>44915</v>
      </c>
      <c r="AB157" s="16"/>
      <c r="AC157" s="54">
        <v>44915</v>
      </c>
      <c r="AD157" s="13">
        <v>11348370</v>
      </c>
      <c r="AE157" s="22" t="s">
        <v>366</v>
      </c>
      <c r="AF157" s="54"/>
      <c r="AG157" s="54" t="s">
        <v>52</v>
      </c>
      <c r="AH157" s="54" t="s">
        <v>53</v>
      </c>
      <c r="AI157" s="55" t="s">
        <v>57</v>
      </c>
      <c r="AJ157" s="55" t="s">
        <v>55</v>
      </c>
      <c r="AK157" s="59" t="s">
        <v>366</v>
      </c>
      <c r="AL157" s="55"/>
      <c r="AM157" s="55"/>
      <c r="AN157" s="59"/>
      <c r="AO157" s="150">
        <v>132</v>
      </c>
      <c r="AP157" s="93"/>
    </row>
    <row r="158" spans="1:42" ht="45.75" customHeight="1" x14ac:dyDescent="0.25">
      <c r="A158" s="53" t="s">
        <v>471</v>
      </c>
      <c r="B158" s="54">
        <v>44807</v>
      </c>
      <c r="C158" s="69">
        <v>2022</v>
      </c>
      <c r="D158" s="15">
        <v>65</v>
      </c>
      <c r="E158" s="20" t="s">
        <v>487</v>
      </c>
      <c r="F158" s="55" t="s">
        <v>579</v>
      </c>
      <c r="G158" s="56" t="s">
        <v>44</v>
      </c>
      <c r="H158" s="57" t="s">
        <v>580</v>
      </c>
      <c r="I158" s="69">
        <v>3422</v>
      </c>
      <c r="J158" s="14">
        <v>25000000</v>
      </c>
      <c r="K158" s="54">
        <v>44768</v>
      </c>
      <c r="L158" s="55" t="s">
        <v>46</v>
      </c>
      <c r="M158" s="17">
        <v>59</v>
      </c>
      <c r="N158" s="20" t="s">
        <v>741</v>
      </c>
      <c r="O158" s="19">
        <v>25000000</v>
      </c>
      <c r="P158" s="58">
        <v>44771</v>
      </c>
      <c r="Q158" s="21">
        <v>1018460065</v>
      </c>
      <c r="R158" s="20" t="s">
        <v>741</v>
      </c>
      <c r="S158" s="12">
        <v>52522</v>
      </c>
      <c r="T158" s="58">
        <v>44774</v>
      </c>
      <c r="U158" s="20" t="s">
        <v>209</v>
      </c>
      <c r="V158" s="56" t="s">
        <v>209</v>
      </c>
      <c r="W158" s="24"/>
      <c r="Y158" s="54">
        <v>44774</v>
      </c>
      <c r="Z158" s="54">
        <v>44925</v>
      </c>
      <c r="AB158" s="16"/>
      <c r="AC158" s="54">
        <v>44925</v>
      </c>
      <c r="AD158" s="13">
        <v>25000000</v>
      </c>
      <c r="AE158" s="20" t="s">
        <v>742</v>
      </c>
      <c r="AF158" s="54"/>
      <c r="AG158" s="54" t="s">
        <v>743</v>
      </c>
      <c r="AH158" s="54" t="s">
        <v>742</v>
      </c>
      <c r="AI158" s="55" t="s">
        <v>76</v>
      </c>
      <c r="AJ158" s="55" t="s">
        <v>209</v>
      </c>
      <c r="AK158" s="59" t="s">
        <v>209</v>
      </c>
      <c r="AL158" s="55" t="s">
        <v>209</v>
      </c>
      <c r="AM158" s="55" t="s">
        <v>209</v>
      </c>
      <c r="AN158" s="59" t="s">
        <v>209</v>
      </c>
      <c r="AO158" s="150">
        <v>151</v>
      </c>
      <c r="AP158" s="93"/>
    </row>
    <row r="159" spans="1:42" ht="45.75" customHeight="1" x14ac:dyDescent="0.25">
      <c r="A159" s="53" t="s">
        <v>471</v>
      </c>
      <c r="B159" s="54">
        <v>44807</v>
      </c>
      <c r="C159" s="69">
        <v>2022</v>
      </c>
      <c r="D159" s="15">
        <v>66</v>
      </c>
      <c r="E159" s="20" t="s">
        <v>487</v>
      </c>
      <c r="F159" s="55" t="s">
        <v>744</v>
      </c>
      <c r="G159" s="56" t="s">
        <v>44</v>
      </c>
      <c r="H159" s="57" t="s">
        <v>745</v>
      </c>
      <c r="I159" s="69">
        <v>3422</v>
      </c>
      <c r="J159" s="14">
        <v>25000000</v>
      </c>
      <c r="K159" s="54">
        <v>44768</v>
      </c>
      <c r="L159" s="55" t="s">
        <v>46</v>
      </c>
      <c r="M159" s="17">
        <v>55</v>
      </c>
      <c r="N159" s="55" t="s">
        <v>744</v>
      </c>
      <c r="O159" s="19">
        <v>25000000</v>
      </c>
      <c r="P159" s="58">
        <v>44775</v>
      </c>
      <c r="Q159" s="21">
        <v>1069712951</v>
      </c>
      <c r="R159" s="55" t="s">
        <v>744</v>
      </c>
      <c r="S159" s="12">
        <v>52722</v>
      </c>
      <c r="T159" s="58">
        <v>44776</v>
      </c>
      <c r="U159" s="20" t="s">
        <v>49</v>
      </c>
      <c r="V159" s="56" t="s">
        <v>746</v>
      </c>
      <c r="W159" s="24">
        <v>44774</v>
      </c>
      <c r="X159" s="18">
        <v>44775</v>
      </c>
      <c r="Y159" s="54">
        <v>44776</v>
      </c>
      <c r="Z159" s="54">
        <v>44926</v>
      </c>
      <c r="AB159" s="16"/>
      <c r="AC159" s="54">
        <v>44926</v>
      </c>
      <c r="AD159" s="13">
        <v>25000000</v>
      </c>
      <c r="AE159" s="20" t="s">
        <v>742</v>
      </c>
      <c r="AF159" s="54"/>
      <c r="AG159" s="54" t="s">
        <v>743</v>
      </c>
      <c r="AH159" s="54" t="s">
        <v>742</v>
      </c>
      <c r="AI159" s="55" t="s">
        <v>492</v>
      </c>
      <c r="AJ159" s="55" t="s">
        <v>209</v>
      </c>
      <c r="AK159" s="59" t="s">
        <v>209</v>
      </c>
      <c r="AL159" s="55" t="s">
        <v>209</v>
      </c>
      <c r="AM159" s="55" t="s">
        <v>209</v>
      </c>
      <c r="AN159" s="59" t="s">
        <v>209</v>
      </c>
      <c r="AO159" s="150">
        <v>150</v>
      </c>
      <c r="AP159" s="93"/>
    </row>
    <row r="160" spans="1:42" ht="45.75" hidden="1" customHeight="1" x14ac:dyDescent="0.25">
      <c r="A160" s="53" t="s">
        <v>471</v>
      </c>
      <c r="B160" s="54">
        <v>44807</v>
      </c>
      <c r="C160" s="69">
        <v>2022</v>
      </c>
      <c r="D160" s="15">
        <v>67</v>
      </c>
      <c r="E160" s="20" t="s">
        <v>487</v>
      </c>
      <c r="F160" s="55" t="s">
        <v>747</v>
      </c>
      <c r="G160" s="56" t="s">
        <v>523</v>
      </c>
      <c r="H160" s="57" t="s">
        <v>748</v>
      </c>
      <c r="I160" s="69">
        <v>3422</v>
      </c>
      <c r="J160" s="14"/>
      <c r="K160" s="54"/>
      <c r="L160" s="55"/>
      <c r="M160" s="17">
        <v>56</v>
      </c>
      <c r="P160" s="58"/>
      <c r="T160" s="58"/>
      <c r="V160" s="56"/>
      <c r="W160" s="24"/>
      <c r="Y160" s="54">
        <v>0</v>
      </c>
      <c r="Z160" s="54"/>
      <c r="AB160" s="16"/>
      <c r="AC160" s="54">
        <v>0</v>
      </c>
      <c r="AD160" s="13">
        <v>0</v>
      </c>
      <c r="AF160" s="54"/>
      <c r="AG160" s="54" t="s">
        <v>743</v>
      </c>
      <c r="AH160" s="54" t="s">
        <v>742</v>
      </c>
      <c r="AI160" s="55" t="s">
        <v>492</v>
      </c>
      <c r="AJ160" s="55" t="s">
        <v>209</v>
      </c>
      <c r="AK160" s="59" t="s">
        <v>209</v>
      </c>
      <c r="AL160" s="55"/>
      <c r="AM160" s="55"/>
      <c r="AN160" s="59"/>
      <c r="AO160" s="150">
        <v>0</v>
      </c>
      <c r="AP160" s="93"/>
    </row>
    <row r="161" spans="1:42" ht="45.75" customHeight="1" x14ac:dyDescent="0.25">
      <c r="A161" s="53" t="s">
        <v>471</v>
      </c>
      <c r="B161" s="54">
        <v>44807</v>
      </c>
      <c r="C161" s="69">
        <v>2022</v>
      </c>
      <c r="D161" s="15">
        <v>68</v>
      </c>
      <c r="E161" s="20" t="s">
        <v>312</v>
      </c>
      <c r="F161" s="55" t="s">
        <v>749</v>
      </c>
      <c r="G161" s="56" t="s">
        <v>44</v>
      </c>
      <c r="H161" s="57" t="s">
        <v>750</v>
      </c>
      <c r="I161" s="69">
        <v>0</v>
      </c>
      <c r="J161" s="14">
        <v>0</v>
      </c>
      <c r="K161" s="54"/>
      <c r="L161" s="55" t="s">
        <v>312</v>
      </c>
      <c r="M161" s="17">
        <v>54</v>
      </c>
      <c r="N161" s="20" t="s">
        <v>751</v>
      </c>
      <c r="O161" s="19">
        <v>0</v>
      </c>
      <c r="P161" s="58">
        <v>44774</v>
      </c>
      <c r="Q161" s="21">
        <v>860006543</v>
      </c>
      <c r="R161" s="20" t="s">
        <v>752</v>
      </c>
      <c r="S161" s="12">
        <v>0</v>
      </c>
      <c r="T161" s="58">
        <v>44774</v>
      </c>
      <c r="U161" s="20" t="s">
        <v>209</v>
      </c>
      <c r="V161" s="56" t="s">
        <v>209</v>
      </c>
      <c r="Y161" s="54">
        <v>44774</v>
      </c>
      <c r="Z161" s="54">
        <v>44926</v>
      </c>
      <c r="AB161" s="16"/>
      <c r="AC161" s="54">
        <v>44926</v>
      </c>
      <c r="AD161" s="13">
        <v>0</v>
      </c>
      <c r="AE161" s="22" t="s">
        <v>75</v>
      </c>
      <c r="AF161" s="54"/>
      <c r="AG161" s="54" t="s">
        <v>52</v>
      </c>
      <c r="AH161" s="54" t="s">
        <v>53</v>
      </c>
      <c r="AI161" s="55" t="s">
        <v>57</v>
      </c>
      <c r="AJ161" s="55" t="s">
        <v>55</v>
      </c>
      <c r="AK161" s="59" t="s">
        <v>80</v>
      </c>
      <c r="AL161" s="55"/>
      <c r="AM161" s="55"/>
      <c r="AN161" s="59"/>
      <c r="AO161" s="150">
        <v>152</v>
      </c>
      <c r="AP161" s="93"/>
    </row>
    <row r="162" spans="1:42" ht="45.75" customHeight="1" x14ac:dyDescent="0.25">
      <c r="A162" s="53" t="s">
        <v>465</v>
      </c>
      <c r="B162" s="54">
        <v>44835</v>
      </c>
      <c r="C162" s="69">
        <v>2022</v>
      </c>
      <c r="D162" s="15">
        <v>69</v>
      </c>
      <c r="E162" s="20" t="s">
        <v>487</v>
      </c>
      <c r="F162" s="55" t="s">
        <v>753</v>
      </c>
      <c r="G162" s="56" t="s">
        <v>44</v>
      </c>
      <c r="H162" s="57" t="s">
        <v>754</v>
      </c>
      <c r="I162" s="69">
        <v>3422</v>
      </c>
      <c r="J162" s="14">
        <v>20000000</v>
      </c>
      <c r="K162" s="54">
        <v>44774</v>
      </c>
      <c r="L162" s="55" t="s">
        <v>46</v>
      </c>
      <c r="M162" s="23">
        <v>60</v>
      </c>
      <c r="N162" s="55" t="s">
        <v>755</v>
      </c>
      <c r="O162" s="19">
        <v>20000000</v>
      </c>
      <c r="P162" s="58">
        <v>44775</v>
      </c>
      <c r="Q162" s="21">
        <v>37333445</v>
      </c>
      <c r="R162" s="55" t="s">
        <v>756</v>
      </c>
      <c r="S162" s="12">
        <v>52822</v>
      </c>
      <c r="T162" s="58">
        <v>44805</v>
      </c>
      <c r="U162" s="20" t="s">
        <v>108</v>
      </c>
      <c r="V162" s="56" t="s">
        <v>757</v>
      </c>
      <c r="W162" s="22" t="s">
        <v>758</v>
      </c>
      <c r="X162" s="18">
        <v>44777</v>
      </c>
      <c r="Y162" s="54">
        <v>44805</v>
      </c>
      <c r="Z162" s="54">
        <v>44895</v>
      </c>
      <c r="AB162" s="16"/>
      <c r="AC162" s="54">
        <v>44895</v>
      </c>
      <c r="AD162" s="13">
        <v>20000000</v>
      </c>
      <c r="AE162" s="22" t="s">
        <v>759</v>
      </c>
      <c r="AF162" s="54"/>
      <c r="AG162" s="54" t="s">
        <v>497</v>
      </c>
      <c r="AH162" s="54" t="s">
        <v>496</v>
      </c>
      <c r="AI162" s="55" t="s">
        <v>492</v>
      </c>
      <c r="AJ162" s="55" t="s">
        <v>209</v>
      </c>
      <c r="AK162" s="59" t="s">
        <v>209</v>
      </c>
      <c r="AL162" s="55"/>
      <c r="AM162" s="55"/>
      <c r="AN162" s="59"/>
      <c r="AO162" s="150">
        <v>90</v>
      </c>
      <c r="AP162" s="93"/>
    </row>
    <row r="163" spans="1:42" ht="45.75" customHeight="1" x14ac:dyDescent="0.25">
      <c r="A163" s="53" t="s">
        <v>471</v>
      </c>
      <c r="B163" s="54">
        <v>44807</v>
      </c>
      <c r="C163" s="69">
        <v>2022</v>
      </c>
      <c r="D163" s="15"/>
      <c r="E163" s="20" t="s">
        <v>204</v>
      </c>
      <c r="F163" s="55" t="s">
        <v>760</v>
      </c>
      <c r="G163" s="56" t="s">
        <v>44</v>
      </c>
      <c r="H163" s="57" t="s">
        <v>761</v>
      </c>
      <c r="I163" s="69"/>
      <c r="J163" s="14"/>
      <c r="K163" s="54"/>
      <c r="L163" s="55" t="s">
        <v>94</v>
      </c>
      <c r="M163" s="23">
        <v>93853</v>
      </c>
      <c r="N163" s="20" t="s">
        <v>448</v>
      </c>
      <c r="O163" s="19">
        <v>72449104</v>
      </c>
      <c r="P163" s="58">
        <v>44768</v>
      </c>
      <c r="Q163" s="21">
        <v>830037946</v>
      </c>
      <c r="S163" s="157"/>
      <c r="T163" s="58">
        <v>44768</v>
      </c>
      <c r="V163" s="56"/>
      <c r="Y163" s="54">
        <v>44768</v>
      </c>
      <c r="Z163" s="54">
        <v>44829</v>
      </c>
      <c r="AB163" s="16"/>
      <c r="AC163" s="54">
        <v>44829</v>
      </c>
      <c r="AD163" s="13">
        <v>72449104</v>
      </c>
      <c r="AE163" s="22" t="s">
        <v>762</v>
      </c>
      <c r="AF163" s="54"/>
      <c r="AG163" s="54" t="s">
        <v>52</v>
      </c>
      <c r="AH163" s="54" t="s">
        <v>53</v>
      </c>
      <c r="AI163" s="55" t="s">
        <v>657</v>
      </c>
      <c r="AJ163" s="55" t="s">
        <v>55</v>
      </c>
      <c r="AK163" s="59" t="s">
        <v>703</v>
      </c>
      <c r="AL163" s="55" t="s">
        <v>657</v>
      </c>
      <c r="AM163" s="55" t="s">
        <v>55</v>
      </c>
      <c r="AN163" s="59" t="s">
        <v>703</v>
      </c>
      <c r="AO163" s="150">
        <v>61</v>
      </c>
      <c r="AP163" s="93"/>
    </row>
    <row r="164" spans="1:42" ht="45.75" customHeight="1" x14ac:dyDescent="0.25">
      <c r="A164" s="53" t="s">
        <v>465</v>
      </c>
      <c r="B164" s="54">
        <v>44835</v>
      </c>
      <c r="C164" s="69">
        <v>2022</v>
      </c>
      <c r="D164" s="15">
        <v>70</v>
      </c>
      <c r="E164" s="55" t="s">
        <v>81</v>
      </c>
      <c r="F164" s="55" t="s">
        <v>763</v>
      </c>
      <c r="G164" s="56" t="s">
        <v>44</v>
      </c>
      <c r="H164" s="57" t="s">
        <v>764</v>
      </c>
      <c r="I164" s="69">
        <v>8322</v>
      </c>
      <c r="J164" s="14">
        <v>100000000</v>
      </c>
      <c r="K164" s="54">
        <v>44806</v>
      </c>
      <c r="L164" s="55" t="s">
        <v>94</v>
      </c>
      <c r="M164" s="23">
        <v>69</v>
      </c>
      <c r="N164" s="20" t="s">
        <v>765</v>
      </c>
      <c r="O164" s="19">
        <v>100000000</v>
      </c>
      <c r="P164" s="58">
        <v>44806</v>
      </c>
      <c r="Q164" s="21">
        <v>53010819</v>
      </c>
      <c r="R164" s="20" t="s">
        <v>765</v>
      </c>
      <c r="S164" s="12">
        <v>58722</v>
      </c>
      <c r="T164" s="58">
        <v>44809</v>
      </c>
      <c r="U164" s="20" t="s">
        <v>766</v>
      </c>
      <c r="V164" s="56" t="s">
        <v>767</v>
      </c>
      <c r="W164" s="22" t="s">
        <v>768</v>
      </c>
      <c r="X164" s="18">
        <v>44811</v>
      </c>
      <c r="Y164" s="54">
        <v>44811</v>
      </c>
      <c r="Z164" s="54">
        <v>44895</v>
      </c>
      <c r="AB164" s="16"/>
      <c r="AC164" s="54">
        <v>44895</v>
      </c>
      <c r="AD164" s="13">
        <v>100000000</v>
      </c>
      <c r="AE164" s="22" t="s">
        <v>317</v>
      </c>
      <c r="AF164" s="54"/>
      <c r="AG164" s="54" t="s">
        <v>52</v>
      </c>
      <c r="AH164" s="54" t="s">
        <v>53</v>
      </c>
      <c r="AI164" s="55" t="s">
        <v>54</v>
      </c>
      <c r="AJ164" s="55" t="s">
        <v>55</v>
      </c>
      <c r="AK164" s="59" t="s">
        <v>80</v>
      </c>
      <c r="AL164" s="55"/>
      <c r="AM164" s="55"/>
      <c r="AN164" s="59"/>
      <c r="AO164" s="150">
        <v>84</v>
      </c>
      <c r="AP164" s="93"/>
    </row>
    <row r="165" spans="1:42" ht="45.75" customHeight="1" x14ac:dyDescent="0.25">
      <c r="A165" s="53" t="s">
        <v>471</v>
      </c>
      <c r="B165" s="54">
        <v>44807</v>
      </c>
      <c r="C165" s="69">
        <v>2022</v>
      </c>
      <c r="D165" s="15">
        <v>71</v>
      </c>
      <c r="E165" s="20" t="s">
        <v>487</v>
      </c>
      <c r="F165" s="55" t="s">
        <v>769</v>
      </c>
      <c r="G165" s="56" t="s">
        <v>44</v>
      </c>
      <c r="H165" s="57" t="s">
        <v>770</v>
      </c>
      <c r="I165" s="69">
        <v>3422</v>
      </c>
      <c r="J165" s="14">
        <v>12000000</v>
      </c>
      <c r="K165" s="54">
        <v>44570</v>
      </c>
      <c r="L165" s="55" t="s">
        <v>46</v>
      </c>
      <c r="M165" s="23">
        <v>71</v>
      </c>
      <c r="N165" s="55" t="s">
        <v>769</v>
      </c>
      <c r="O165" s="19">
        <v>12000000</v>
      </c>
      <c r="P165" s="58">
        <v>44789</v>
      </c>
      <c r="Q165" s="21">
        <v>79802411</v>
      </c>
      <c r="R165" s="55" t="s">
        <v>769</v>
      </c>
      <c r="S165" s="12">
        <v>55822</v>
      </c>
      <c r="T165" s="58">
        <v>44570</v>
      </c>
      <c r="U165" s="20" t="s">
        <v>49</v>
      </c>
      <c r="V165" s="56" t="s">
        <v>771</v>
      </c>
      <c r="W165" s="22" t="s">
        <v>772</v>
      </c>
      <c r="X165" s="18">
        <v>44797</v>
      </c>
      <c r="Y165" s="54">
        <v>44797</v>
      </c>
      <c r="Z165" s="54">
        <v>44926</v>
      </c>
      <c r="AB165" s="16"/>
      <c r="AC165" s="54">
        <v>44926</v>
      </c>
      <c r="AD165" s="13">
        <v>12000000</v>
      </c>
      <c r="AE165" s="22" t="s">
        <v>712</v>
      </c>
      <c r="AF165" s="54"/>
      <c r="AG165" s="54" t="s">
        <v>743</v>
      </c>
      <c r="AH165" s="54" t="s">
        <v>742</v>
      </c>
      <c r="AI165" s="55" t="s">
        <v>76</v>
      </c>
      <c r="AJ165" s="55" t="s">
        <v>209</v>
      </c>
      <c r="AK165" s="59" t="s">
        <v>209</v>
      </c>
      <c r="AL165" s="55"/>
      <c r="AM165" s="55"/>
      <c r="AN165" s="59"/>
      <c r="AO165" s="150">
        <v>129</v>
      </c>
      <c r="AP165" s="93"/>
    </row>
    <row r="166" spans="1:42" ht="45.75" customHeight="1" x14ac:dyDescent="0.25">
      <c r="A166" s="53" t="s">
        <v>465</v>
      </c>
      <c r="B166" s="54">
        <v>44898</v>
      </c>
      <c r="C166" s="69">
        <v>2022</v>
      </c>
      <c r="D166" s="15">
        <v>72</v>
      </c>
      <c r="E166" s="20" t="s">
        <v>68</v>
      </c>
      <c r="F166" s="55" t="s">
        <v>773</v>
      </c>
      <c r="G166" s="56" t="s">
        <v>44</v>
      </c>
      <c r="H166" s="57" t="s">
        <v>774</v>
      </c>
      <c r="I166" s="69">
        <v>9022</v>
      </c>
      <c r="J166" s="14">
        <v>250000000</v>
      </c>
      <c r="K166" s="54">
        <v>44831</v>
      </c>
      <c r="L166" s="55" t="s">
        <v>94</v>
      </c>
      <c r="M166" s="23">
        <v>79</v>
      </c>
      <c r="N166" s="20" t="s">
        <v>775</v>
      </c>
      <c r="O166" s="19">
        <v>245309000</v>
      </c>
      <c r="P166" s="58">
        <v>44876</v>
      </c>
      <c r="Q166" s="21">
        <v>901650253</v>
      </c>
      <c r="R166" s="20" t="s">
        <v>776</v>
      </c>
      <c r="S166" s="12">
        <v>70522</v>
      </c>
      <c r="T166" s="58">
        <v>44876</v>
      </c>
      <c r="U166" s="20" t="s">
        <v>49</v>
      </c>
      <c r="V166" s="56" t="s">
        <v>777</v>
      </c>
      <c r="W166" s="22" t="s">
        <v>778</v>
      </c>
      <c r="X166" s="18">
        <v>44876</v>
      </c>
      <c r="Y166" s="54">
        <v>44876</v>
      </c>
      <c r="Z166" s="54">
        <v>44904</v>
      </c>
      <c r="AB166" s="16"/>
      <c r="AC166" s="54">
        <v>44904</v>
      </c>
      <c r="AD166" s="13">
        <v>245309000</v>
      </c>
      <c r="AE166" s="22" t="s">
        <v>727</v>
      </c>
      <c r="AF166" s="54"/>
      <c r="AG166" s="54" t="s">
        <v>52</v>
      </c>
      <c r="AH166" s="54" t="s">
        <v>779</v>
      </c>
      <c r="AI166" s="55" t="s">
        <v>657</v>
      </c>
      <c r="AJ166" s="55" t="s">
        <v>55</v>
      </c>
      <c r="AK166" s="59" t="s">
        <v>703</v>
      </c>
      <c r="AL166" s="55"/>
      <c r="AM166" s="55"/>
      <c r="AN166" s="59"/>
      <c r="AO166" s="150">
        <v>28</v>
      </c>
      <c r="AP166" s="93"/>
    </row>
    <row r="167" spans="1:42" ht="45.75" customHeight="1" x14ac:dyDescent="0.25">
      <c r="A167" s="53" t="s">
        <v>732</v>
      </c>
      <c r="B167" s="54">
        <v>44835</v>
      </c>
      <c r="C167" s="69">
        <v>2022</v>
      </c>
      <c r="D167" s="15">
        <v>73</v>
      </c>
      <c r="E167" s="55" t="s">
        <v>81</v>
      </c>
      <c r="F167" s="55" t="s">
        <v>780</v>
      </c>
      <c r="G167" s="56" t="s">
        <v>44</v>
      </c>
      <c r="H167" s="57" t="s">
        <v>781</v>
      </c>
      <c r="I167" s="69">
        <v>6722</v>
      </c>
      <c r="J167" s="14">
        <v>65121922</v>
      </c>
      <c r="K167" s="54">
        <v>44796</v>
      </c>
      <c r="L167" s="55" t="s">
        <v>46</v>
      </c>
      <c r="M167" s="23">
        <v>70</v>
      </c>
      <c r="N167" s="20" t="s">
        <v>782</v>
      </c>
      <c r="O167" s="19">
        <v>54330059</v>
      </c>
      <c r="P167" s="58">
        <v>44809</v>
      </c>
      <c r="Q167" s="21">
        <v>900389156</v>
      </c>
      <c r="R167" s="20" t="s">
        <v>783</v>
      </c>
      <c r="S167" s="12">
        <v>58822</v>
      </c>
      <c r="T167" s="58">
        <v>44810</v>
      </c>
      <c r="U167" s="20" t="s">
        <v>49</v>
      </c>
      <c r="V167" s="56" t="s">
        <v>784</v>
      </c>
      <c r="W167" s="54">
        <v>44810</v>
      </c>
      <c r="X167" s="18">
        <v>44813</v>
      </c>
      <c r="Y167" s="54">
        <v>44813</v>
      </c>
      <c r="Z167" s="54">
        <v>44926</v>
      </c>
      <c r="AA167" s="19">
        <v>15095150</v>
      </c>
      <c r="AB167" s="16">
        <v>243</v>
      </c>
      <c r="AC167" s="54">
        <v>45169</v>
      </c>
      <c r="AD167" s="13">
        <v>69425209</v>
      </c>
      <c r="AE167" s="20" t="s">
        <v>785</v>
      </c>
      <c r="AF167" s="54"/>
      <c r="AG167" s="54" t="s">
        <v>52</v>
      </c>
      <c r="AH167" s="54" t="s">
        <v>779</v>
      </c>
      <c r="AI167" s="55" t="s">
        <v>657</v>
      </c>
      <c r="AJ167" s="55" t="s">
        <v>55</v>
      </c>
      <c r="AK167" s="59" t="s">
        <v>56</v>
      </c>
      <c r="AL167" s="55"/>
      <c r="AM167" s="55"/>
      <c r="AN167" s="59"/>
      <c r="AO167" s="150">
        <v>113</v>
      </c>
      <c r="AP167" s="93"/>
    </row>
    <row r="168" spans="1:42" ht="45.75" customHeight="1" x14ac:dyDescent="0.25">
      <c r="A168" s="53" t="s">
        <v>465</v>
      </c>
      <c r="B168" s="54">
        <v>44835</v>
      </c>
      <c r="C168" s="69">
        <v>2022</v>
      </c>
      <c r="D168" s="15">
        <v>74</v>
      </c>
      <c r="E168" s="55" t="s">
        <v>81</v>
      </c>
      <c r="F168" s="55" t="s">
        <v>786</v>
      </c>
      <c r="G168" s="56" t="s">
        <v>44</v>
      </c>
      <c r="H168" s="57" t="s">
        <v>787</v>
      </c>
      <c r="I168" s="69">
        <v>7422</v>
      </c>
      <c r="J168" s="14">
        <v>92400000</v>
      </c>
      <c r="K168" s="54">
        <v>44795</v>
      </c>
      <c r="L168" s="55" t="s">
        <v>46</v>
      </c>
      <c r="M168" s="23">
        <v>68</v>
      </c>
      <c r="N168" s="20" t="s">
        <v>788</v>
      </c>
      <c r="O168" s="19">
        <v>81030124</v>
      </c>
      <c r="P168" s="58">
        <v>44806</v>
      </c>
      <c r="Q168" s="21">
        <v>900499476</v>
      </c>
      <c r="R168" s="20" t="s">
        <v>789</v>
      </c>
      <c r="S168" s="12">
        <v>58622</v>
      </c>
      <c r="T168" s="58">
        <v>44809</v>
      </c>
      <c r="U168" s="20" t="s">
        <v>790</v>
      </c>
      <c r="V168" s="56" t="s">
        <v>791</v>
      </c>
      <c r="Y168" s="54">
        <v>44809</v>
      </c>
      <c r="Z168" s="54">
        <v>44901</v>
      </c>
      <c r="AB168" s="16"/>
      <c r="AC168" s="54">
        <v>44901</v>
      </c>
      <c r="AD168" s="13">
        <v>81030124</v>
      </c>
      <c r="AF168" s="54"/>
      <c r="AG168" s="54" t="s">
        <v>52</v>
      </c>
      <c r="AH168" s="54" t="s">
        <v>779</v>
      </c>
      <c r="AI168" s="55" t="s">
        <v>57</v>
      </c>
      <c r="AJ168" s="55" t="s">
        <v>55</v>
      </c>
      <c r="AK168" s="59" t="s">
        <v>333</v>
      </c>
      <c r="AL168" s="55"/>
      <c r="AM168" s="55"/>
      <c r="AN168" s="59"/>
      <c r="AO168" s="150">
        <v>92</v>
      </c>
      <c r="AP168" s="93"/>
    </row>
    <row r="169" spans="1:42" ht="45.75" customHeight="1" x14ac:dyDescent="0.25">
      <c r="A169" s="53" t="s">
        <v>732</v>
      </c>
      <c r="B169" s="54">
        <v>44835</v>
      </c>
      <c r="C169" s="69">
        <v>2022</v>
      </c>
      <c r="D169" s="15">
        <v>75</v>
      </c>
      <c r="E169" s="20" t="s">
        <v>42</v>
      </c>
      <c r="F169" s="55" t="s">
        <v>792</v>
      </c>
      <c r="G169" s="56" t="s">
        <v>44</v>
      </c>
      <c r="H169" s="57" t="s">
        <v>793</v>
      </c>
      <c r="I169" s="69">
        <v>8422</v>
      </c>
      <c r="J169" s="14">
        <v>85000000</v>
      </c>
      <c r="K169" s="54">
        <v>44799</v>
      </c>
      <c r="L169" s="55" t="s">
        <v>46</v>
      </c>
      <c r="M169" s="23">
        <v>67</v>
      </c>
      <c r="N169" s="20" t="s">
        <v>794</v>
      </c>
      <c r="O169" s="19">
        <v>85000000</v>
      </c>
      <c r="P169" s="58">
        <v>44811</v>
      </c>
      <c r="Q169" s="21">
        <v>8600251956</v>
      </c>
      <c r="R169" s="20" t="s">
        <v>795</v>
      </c>
      <c r="S169" s="12">
        <v>59722</v>
      </c>
      <c r="T169" s="58">
        <v>44813</v>
      </c>
      <c r="U169" s="20" t="s">
        <v>228</v>
      </c>
      <c r="V169" s="56" t="s">
        <v>796</v>
      </c>
      <c r="W169" s="58">
        <v>44811</v>
      </c>
      <c r="X169" s="18">
        <v>44817</v>
      </c>
      <c r="Y169" s="54">
        <v>44817</v>
      </c>
      <c r="Z169" s="54">
        <v>44925</v>
      </c>
      <c r="AA169" s="19">
        <v>40000000</v>
      </c>
      <c r="AB169" s="16">
        <v>91</v>
      </c>
      <c r="AC169" s="54">
        <v>45016</v>
      </c>
      <c r="AD169" s="13">
        <v>125000000</v>
      </c>
      <c r="AE169" s="20" t="s">
        <v>797</v>
      </c>
      <c r="AF169" s="54"/>
      <c r="AG169" s="54" t="s">
        <v>52</v>
      </c>
      <c r="AH169" s="54" t="s">
        <v>779</v>
      </c>
      <c r="AI169" s="55" t="s">
        <v>76</v>
      </c>
      <c r="AJ169" s="55" t="s">
        <v>55</v>
      </c>
      <c r="AK169" s="59" t="s">
        <v>797</v>
      </c>
      <c r="AL169" s="55"/>
      <c r="AM169" s="55"/>
      <c r="AN169" s="59"/>
      <c r="AO169" s="150">
        <v>108</v>
      </c>
      <c r="AP169" s="93"/>
    </row>
    <row r="170" spans="1:42" ht="45.75" customHeight="1" x14ac:dyDescent="0.25">
      <c r="A170" s="53" t="s">
        <v>465</v>
      </c>
      <c r="B170" s="54">
        <v>44835</v>
      </c>
      <c r="C170" s="69">
        <v>2022</v>
      </c>
      <c r="D170" s="15">
        <v>76</v>
      </c>
      <c r="E170" s="20" t="s">
        <v>487</v>
      </c>
      <c r="F170" s="55" t="s">
        <v>590</v>
      </c>
      <c r="G170" s="56" t="s">
        <v>44</v>
      </c>
      <c r="H170" s="57" t="s">
        <v>798</v>
      </c>
      <c r="I170" s="69">
        <v>3422</v>
      </c>
      <c r="J170" s="14">
        <v>28000000</v>
      </c>
      <c r="K170" s="54">
        <v>44798</v>
      </c>
      <c r="L170" s="55" t="s">
        <v>46</v>
      </c>
      <c r="M170" s="23">
        <v>66</v>
      </c>
      <c r="N170" s="55" t="s">
        <v>590</v>
      </c>
      <c r="O170" s="19">
        <v>28000000</v>
      </c>
      <c r="P170" s="58">
        <v>44804</v>
      </c>
      <c r="Q170" s="21">
        <v>79342148</v>
      </c>
      <c r="R170" s="55" t="s">
        <v>590</v>
      </c>
      <c r="S170" s="12">
        <v>57622</v>
      </c>
      <c r="T170" s="58">
        <v>44804</v>
      </c>
      <c r="U170" s="20" t="s">
        <v>49</v>
      </c>
      <c r="V170" s="56" t="s">
        <v>799</v>
      </c>
      <c r="W170" s="22" t="s">
        <v>800</v>
      </c>
      <c r="X170" s="18">
        <v>44805</v>
      </c>
      <c r="Y170" s="54">
        <v>44805</v>
      </c>
      <c r="Z170" s="54">
        <v>44925</v>
      </c>
      <c r="AB170" s="16"/>
      <c r="AC170" s="54">
        <v>44925</v>
      </c>
      <c r="AD170" s="13">
        <v>28000000</v>
      </c>
      <c r="AE170" s="22" t="s">
        <v>53</v>
      </c>
      <c r="AF170" s="54"/>
      <c r="AG170" s="54" t="s">
        <v>52</v>
      </c>
      <c r="AH170" s="54" t="s">
        <v>779</v>
      </c>
      <c r="AI170" s="55" t="s">
        <v>57</v>
      </c>
      <c r="AJ170" s="55" t="s">
        <v>209</v>
      </c>
      <c r="AK170" s="59" t="s">
        <v>209</v>
      </c>
      <c r="AL170" s="55"/>
      <c r="AM170" s="55"/>
      <c r="AN170" s="59"/>
      <c r="AO170" s="150">
        <v>120</v>
      </c>
      <c r="AP170" s="93"/>
    </row>
    <row r="171" spans="1:42" ht="45.75" customHeight="1" x14ac:dyDescent="0.25">
      <c r="A171" s="53" t="s">
        <v>465</v>
      </c>
      <c r="B171" s="54">
        <v>44863</v>
      </c>
      <c r="C171" s="69">
        <v>2022</v>
      </c>
      <c r="D171" s="15">
        <v>77</v>
      </c>
      <c r="E171" s="55" t="s">
        <v>81</v>
      </c>
      <c r="F171" s="55" t="s">
        <v>801</v>
      </c>
      <c r="G171" s="56" t="s">
        <v>44</v>
      </c>
      <c r="H171" s="57" t="s">
        <v>802</v>
      </c>
      <c r="I171" s="69">
        <v>8622</v>
      </c>
      <c r="J171" s="14">
        <v>28430507</v>
      </c>
      <c r="K171" s="54">
        <v>44812</v>
      </c>
      <c r="L171" s="55" t="s">
        <v>94</v>
      </c>
      <c r="M171" s="23">
        <v>73</v>
      </c>
      <c r="N171" s="20" t="s">
        <v>803</v>
      </c>
      <c r="O171" s="19">
        <v>22768198.98</v>
      </c>
      <c r="P171" s="58">
        <v>44827</v>
      </c>
      <c r="Q171" s="21">
        <v>830135387</v>
      </c>
      <c r="R171" s="20" t="s">
        <v>804</v>
      </c>
      <c r="S171" s="12">
        <v>61522</v>
      </c>
      <c r="T171" s="58">
        <v>44831</v>
      </c>
      <c r="U171" s="20" t="s">
        <v>49</v>
      </c>
      <c r="V171" s="56" t="s">
        <v>805</v>
      </c>
      <c r="W171" s="58">
        <v>44832</v>
      </c>
      <c r="X171" s="18">
        <v>44832</v>
      </c>
      <c r="Y171" s="54">
        <v>44832</v>
      </c>
      <c r="Z171" s="54">
        <v>44859</v>
      </c>
      <c r="AB171" s="16"/>
      <c r="AC171" s="54">
        <v>44859</v>
      </c>
      <c r="AD171" s="13">
        <v>22768198.98</v>
      </c>
      <c r="AE171" s="22" t="s">
        <v>415</v>
      </c>
      <c r="AF171" s="54"/>
      <c r="AG171" s="54" t="s">
        <v>125</v>
      </c>
      <c r="AH171" s="54"/>
      <c r="AI171" s="55" t="s">
        <v>54</v>
      </c>
      <c r="AJ171" s="55" t="s">
        <v>55</v>
      </c>
      <c r="AK171" s="59" t="s">
        <v>190</v>
      </c>
      <c r="AL171" s="55"/>
      <c r="AM171" s="55"/>
      <c r="AN171" s="59"/>
      <c r="AO171" s="150">
        <v>27</v>
      </c>
      <c r="AP171" s="93"/>
    </row>
    <row r="172" spans="1:42" ht="45.75" hidden="1" customHeight="1" x14ac:dyDescent="0.25">
      <c r="A172" s="53" t="s">
        <v>465</v>
      </c>
      <c r="B172" s="54">
        <v>44863</v>
      </c>
      <c r="C172" s="69">
        <v>2022</v>
      </c>
      <c r="D172" s="15">
        <v>78</v>
      </c>
      <c r="E172" s="55" t="s">
        <v>81</v>
      </c>
      <c r="F172" s="55" t="s">
        <v>378</v>
      </c>
      <c r="G172" s="56" t="s">
        <v>150</v>
      </c>
      <c r="H172" s="57" t="s">
        <v>806</v>
      </c>
      <c r="I172" s="69">
        <v>8922</v>
      </c>
      <c r="J172" s="14">
        <v>5000000</v>
      </c>
      <c r="K172" s="54">
        <v>44820</v>
      </c>
      <c r="L172" s="55" t="s">
        <v>46</v>
      </c>
      <c r="M172" s="23">
        <v>0</v>
      </c>
      <c r="N172" s="20" t="s">
        <v>807</v>
      </c>
      <c r="O172" s="19">
        <v>0</v>
      </c>
      <c r="P172" s="58"/>
      <c r="T172" s="58"/>
      <c r="V172" s="56"/>
      <c r="Y172" s="54">
        <v>0</v>
      </c>
      <c r="Z172" s="54"/>
      <c r="AB172" s="16"/>
      <c r="AC172" s="54">
        <v>0</v>
      </c>
      <c r="AD172" s="13">
        <v>0</v>
      </c>
      <c r="AF172" s="54"/>
      <c r="AG172" s="54" t="s">
        <v>52</v>
      </c>
      <c r="AH172" s="54" t="s">
        <v>779</v>
      </c>
      <c r="AI172" s="55" t="s">
        <v>54</v>
      </c>
      <c r="AJ172" s="55" t="s">
        <v>55</v>
      </c>
      <c r="AK172" s="59" t="s">
        <v>808</v>
      </c>
      <c r="AL172" s="55"/>
      <c r="AM172" s="55"/>
      <c r="AN172" s="59"/>
      <c r="AO172" s="150">
        <v>0</v>
      </c>
      <c r="AP172" s="93"/>
    </row>
    <row r="173" spans="1:42" ht="45.75" customHeight="1" x14ac:dyDescent="0.25">
      <c r="A173" s="53" t="s">
        <v>465</v>
      </c>
      <c r="B173" s="54">
        <v>44863</v>
      </c>
      <c r="C173" s="69">
        <v>2022</v>
      </c>
      <c r="D173" s="15">
        <v>79</v>
      </c>
      <c r="E173" s="20" t="s">
        <v>487</v>
      </c>
      <c r="F173" s="55" t="s">
        <v>562</v>
      </c>
      <c r="G173" s="56" t="s">
        <v>44</v>
      </c>
      <c r="H173" s="57" t="s">
        <v>809</v>
      </c>
      <c r="I173" s="69">
        <v>3422</v>
      </c>
      <c r="J173" s="14">
        <v>15666666.67</v>
      </c>
      <c r="K173" s="54">
        <v>44823</v>
      </c>
      <c r="L173" s="55" t="s">
        <v>46</v>
      </c>
      <c r="M173" s="23">
        <v>72</v>
      </c>
      <c r="N173" s="55" t="s">
        <v>562</v>
      </c>
      <c r="O173" s="19">
        <v>15666666.67</v>
      </c>
      <c r="P173" s="58">
        <v>44831</v>
      </c>
      <c r="Q173" s="21">
        <v>52298463</v>
      </c>
      <c r="R173" s="55" t="s">
        <v>562</v>
      </c>
      <c r="S173" s="12">
        <v>622222</v>
      </c>
      <c r="T173" s="58">
        <v>44831</v>
      </c>
      <c r="U173" s="20" t="s">
        <v>49</v>
      </c>
      <c r="V173" s="56" t="s">
        <v>810</v>
      </c>
      <c r="W173" s="24">
        <v>44831</v>
      </c>
      <c r="X173" s="18">
        <v>44831</v>
      </c>
      <c r="Y173" s="54">
        <v>44831</v>
      </c>
      <c r="Z173" s="54">
        <v>44926</v>
      </c>
      <c r="AB173" s="16"/>
      <c r="AC173" s="54">
        <v>44926</v>
      </c>
      <c r="AD173" s="13">
        <v>15666666.67</v>
      </c>
      <c r="AF173" s="54"/>
      <c r="AG173" s="54" t="s">
        <v>52</v>
      </c>
      <c r="AH173" s="54" t="s">
        <v>779</v>
      </c>
      <c r="AI173" s="55" t="s">
        <v>54</v>
      </c>
      <c r="AJ173" s="55" t="s">
        <v>209</v>
      </c>
      <c r="AK173" s="59" t="s">
        <v>209</v>
      </c>
      <c r="AL173" s="55"/>
      <c r="AM173" s="55"/>
      <c r="AN173" s="59"/>
      <c r="AO173" s="150">
        <v>95</v>
      </c>
      <c r="AP173" s="93"/>
    </row>
    <row r="174" spans="1:42" ht="45.75" hidden="1" customHeight="1" x14ac:dyDescent="0.25">
      <c r="A174" s="53"/>
      <c r="B174" s="54"/>
      <c r="C174" s="69">
        <v>2022</v>
      </c>
      <c r="D174" s="15">
        <v>80</v>
      </c>
      <c r="E174" s="20" t="s">
        <v>487</v>
      </c>
      <c r="F174" s="55" t="s">
        <v>548</v>
      </c>
      <c r="G174" s="56" t="s">
        <v>523</v>
      </c>
      <c r="H174" s="57"/>
      <c r="I174" s="69"/>
      <c r="J174" s="14"/>
      <c r="K174" s="54"/>
      <c r="L174" s="55"/>
      <c r="M174" s="23">
        <v>74</v>
      </c>
      <c r="P174" s="58"/>
      <c r="T174" s="58"/>
      <c r="V174" s="56"/>
      <c r="Y174" s="54">
        <v>0</v>
      </c>
      <c r="Z174" s="54"/>
      <c r="AB174" s="16"/>
      <c r="AC174" s="54">
        <v>0</v>
      </c>
      <c r="AD174" s="13">
        <v>0</v>
      </c>
      <c r="AF174" s="54"/>
      <c r="AG174" s="54" t="s">
        <v>52</v>
      </c>
      <c r="AH174" s="54" t="s">
        <v>779</v>
      </c>
      <c r="AI174" s="55" t="s">
        <v>811</v>
      </c>
      <c r="AJ174" s="55" t="s">
        <v>209</v>
      </c>
      <c r="AK174" s="59" t="s">
        <v>209</v>
      </c>
      <c r="AL174" s="55"/>
      <c r="AM174" s="55"/>
      <c r="AN174" s="59"/>
      <c r="AO174" s="150">
        <v>0</v>
      </c>
      <c r="AP174" s="93"/>
    </row>
    <row r="175" spans="1:42" ht="45.75" hidden="1" customHeight="1" x14ac:dyDescent="0.25">
      <c r="A175" s="53"/>
      <c r="B175" s="54"/>
      <c r="C175" s="69">
        <v>2022</v>
      </c>
      <c r="D175" s="15">
        <v>81</v>
      </c>
      <c r="E175" s="20" t="s">
        <v>487</v>
      </c>
      <c r="F175" s="55" t="s">
        <v>812</v>
      </c>
      <c r="G175" s="56" t="s">
        <v>523</v>
      </c>
      <c r="H175" s="57"/>
      <c r="I175" s="69"/>
      <c r="J175" s="14"/>
      <c r="K175" s="54"/>
      <c r="L175" s="55"/>
      <c r="M175" s="23">
        <v>0</v>
      </c>
      <c r="P175" s="58"/>
      <c r="T175" s="58"/>
      <c r="V175" s="56"/>
      <c r="Y175" s="54">
        <v>0</v>
      </c>
      <c r="Z175" s="54"/>
      <c r="AB175" s="16"/>
      <c r="AC175" s="54">
        <v>0</v>
      </c>
      <c r="AD175" s="13">
        <v>0</v>
      </c>
      <c r="AF175" s="54"/>
      <c r="AG175" s="54" t="s">
        <v>52</v>
      </c>
      <c r="AH175" s="54" t="s">
        <v>779</v>
      </c>
      <c r="AI175" s="55" t="s">
        <v>657</v>
      </c>
      <c r="AJ175" s="55" t="s">
        <v>209</v>
      </c>
      <c r="AK175" s="59" t="s">
        <v>209</v>
      </c>
      <c r="AL175" s="55"/>
      <c r="AM175" s="55"/>
      <c r="AN175" s="59"/>
      <c r="AO175" s="150">
        <v>0</v>
      </c>
      <c r="AP175" s="93"/>
    </row>
    <row r="176" spans="1:42" ht="45.75" customHeight="1" x14ac:dyDescent="0.25">
      <c r="A176" s="53" t="s">
        <v>732</v>
      </c>
      <c r="B176" s="54">
        <v>44897</v>
      </c>
      <c r="C176" s="69">
        <v>2022</v>
      </c>
      <c r="D176" s="15">
        <v>82</v>
      </c>
      <c r="E176" s="55" t="s">
        <v>81</v>
      </c>
      <c r="F176" s="55" t="s">
        <v>813</v>
      </c>
      <c r="G176" s="56" t="s">
        <v>44</v>
      </c>
      <c r="H176" s="57" t="s">
        <v>814</v>
      </c>
      <c r="I176" s="69">
        <v>9322</v>
      </c>
      <c r="J176" s="111">
        <v>15005703</v>
      </c>
      <c r="K176" s="54">
        <v>44856</v>
      </c>
      <c r="L176" s="55" t="s">
        <v>46</v>
      </c>
      <c r="M176" s="23">
        <v>78</v>
      </c>
      <c r="N176" s="20" t="s">
        <v>351</v>
      </c>
      <c r="O176" s="108">
        <v>10000000</v>
      </c>
      <c r="P176" s="58">
        <v>44874</v>
      </c>
      <c r="Q176" s="109">
        <v>901147649</v>
      </c>
      <c r="R176" s="20" t="s">
        <v>815</v>
      </c>
      <c r="S176" s="12">
        <v>69522</v>
      </c>
      <c r="T176" s="58">
        <v>44875</v>
      </c>
      <c r="U176" s="20" t="s">
        <v>49</v>
      </c>
      <c r="V176" s="56" t="s">
        <v>816</v>
      </c>
      <c r="W176" s="18">
        <v>44873</v>
      </c>
      <c r="X176" s="18">
        <v>44874</v>
      </c>
      <c r="Y176" s="54">
        <v>44875</v>
      </c>
      <c r="Z176" s="54">
        <v>44926</v>
      </c>
      <c r="AA176" s="108">
        <v>5000000</v>
      </c>
      <c r="AB176" s="110"/>
      <c r="AC176" s="54">
        <v>44926</v>
      </c>
      <c r="AD176" s="113">
        <v>15000000</v>
      </c>
      <c r="AE176" s="22" t="s">
        <v>75</v>
      </c>
      <c r="AF176" s="54"/>
      <c r="AG176" s="54" t="s">
        <v>52</v>
      </c>
      <c r="AH176" s="54" t="s">
        <v>779</v>
      </c>
      <c r="AI176" s="55" t="s">
        <v>817</v>
      </c>
      <c r="AJ176" s="55" t="s">
        <v>55</v>
      </c>
      <c r="AK176" s="59" t="s">
        <v>80</v>
      </c>
      <c r="AL176" s="55"/>
      <c r="AM176" s="55"/>
      <c r="AN176" s="59"/>
      <c r="AO176" s="150">
        <v>51</v>
      </c>
      <c r="AP176" s="93"/>
    </row>
    <row r="177" spans="1:42" ht="45.75" customHeight="1" x14ac:dyDescent="0.25">
      <c r="A177" s="53" t="s">
        <v>465</v>
      </c>
      <c r="B177" s="54">
        <v>44863</v>
      </c>
      <c r="C177" s="69">
        <v>2022</v>
      </c>
      <c r="D177" s="15">
        <v>83</v>
      </c>
      <c r="E177" s="20" t="s">
        <v>487</v>
      </c>
      <c r="F177" s="55" t="s">
        <v>818</v>
      </c>
      <c r="G177" s="56" t="s">
        <v>44</v>
      </c>
      <c r="H177" s="57" t="s">
        <v>819</v>
      </c>
      <c r="I177" s="69">
        <v>3322</v>
      </c>
      <c r="J177" s="14">
        <v>15000000</v>
      </c>
      <c r="K177" s="54">
        <v>44832</v>
      </c>
      <c r="L177" s="55" t="s">
        <v>46</v>
      </c>
      <c r="M177" s="23">
        <v>75</v>
      </c>
      <c r="N177" s="55" t="s">
        <v>820</v>
      </c>
      <c r="O177" s="19">
        <v>15000000</v>
      </c>
      <c r="P177" s="58">
        <v>44833</v>
      </c>
      <c r="Q177" s="21">
        <v>1061784295</v>
      </c>
      <c r="R177" s="55" t="s">
        <v>820</v>
      </c>
      <c r="S177" s="12">
        <v>64322</v>
      </c>
      <c r="T177" s="58">
        <v>44833</v>
      </c>
      <c r="U177" s="20" t="s">
        <v>209</v>
      </c>
      <c r="V177" s="56" t="s">
        <v>209</v>
      </c>
      <c r="Y177" s="54">
        <v>44833</v>
      </c>
      <c r="Z177" s="54">
        <v>44926</v>
      </c>
      <c r="AB177" s="16"/>
      <c r="AC177" s="54">
        <v>44926</v>
      </c>
      <c r="AD177" s="13">
        <v>15000000</v>
      </c>
      <c r="AE177" s="22" t="s">
        <v>496</v>
      </c>
      <c r="AF177" s="54"/>
      <c r="AG177" s="54" t="s">
        <v>497</v>
      </c>
      <c r="AH177" s="54" t="s">
        <v>742</v>
      </c>
      <c r="AI177" s="55" t="s">
        <v>657</v>
      </c>
      <c r="AJ177" s="55" t="s">
        <v>209</v>
      </c>
      <c r="AK177" s="59" t="s">
        <v>209</v>
      </c>
      <c r="AL177" s="55"/>
      <c r="AM177" s="55"/>
      <c r="AN177" s="59"/>
      <c r="AO177" s="150">
        <v>93</v>
      </c>
      <c r="AP177" s="93"/>
    </row>
    <row r="178" spans="1:42" ht="45.75" hidden="1" customHeight="1" x14ac:dyDescent="0.25">
      <c r="A178" s="53" t="s">
        <v>465</v>
      </c>
      <c r="B178" s="54">
        <v>44863</v>
      </c>
      <c r="C178" s="69">
        <v>2022</v>
      </c>
      <c r="D178" s="15">
        <v>84</v>
      </c>
      <c r="E178" s="55" t="s">
        <v>81</v>
      </c>
      <c r="F178" s="55" t="s">
        <v>821</v>
      </c>
      <c r="G178" s="56" t="s">
        <v>150</v>
      </c>
      <c r="H178" s="57"/>
      <c r="I178" s="69"/>
      <c r="J178" s="14"/>
      <c r="K178" s="54"/>
      <c r="L178" s="55"/>
      <c r="M178" s="23">
        <v>0</v>
      </c>
      <c r="P178" s="58"/>
      <c r="T178" s="58"/>
      <c r="V178" s="56"/>
      <c r="Y178" s="54">
        <v>0</v>
      </c>
      <c r="Z178" s="54"/>
      <c r="AB178" s="16"/>
      <c r="AC178" s="54">
        <v>0</v>
      </c>
      <c r="AD178" s="13">
        <v>0</v>
      </c>
      <c r="AF178" s="54"/>
      <c r="AG178" s="54" t="s">
        <v>52</v>
      </c>
      <c r="AH178" s="54" t="s">
        <v>779</v>
      </c>
      <c r="AI178" s="55" t="s">
        <v>57</v>
      </c>
      <c r="AJ178" s="55" t="s">
        <v>55</v>
      </c>
      <c r="AK178" s="59" t="s">
        <v>822</v>
      </c>
      <c r="AL178" s="55"/>
      <c r="AM178" s="55"/>
      <c r="AN178" s="59"/>
      <c r="AO178" s="150">
        <v>0</v>
      </c>
      <c r="AP178" s="93"/>
    </row>
    <row r="179" spans="1:42" ht="45.75" customHeight="1" x14ac:dyDescent="0.25">
      <c r="A179" s="53" t="s">
        <v>471</v>
      </c>
      <c r="B179" s="54">
        <v>44897</v>
      </c>
      <c r="C179" s="69">
        <v>2022</v>
      </c>
      <c r="D179" s="15">
        <v>155881</v>
      </c>
      <c r="E179" s="20" t="s">
        <v>211</v>
      </c>
      <c r="F179" s="55" t="s">
        <v>420</v>
      </c>
      <c r="G179" s="56" t="s">
        <v>44</v>
      </c>
      <c r="H179" s="57" t="s">
        <v>823</v>
      </c>
      <c r="I179" s="69"/>
      <c r="J179" s="112"/>
      <c r="K179" s="54"/>
      <c r="L179" s="55" t="s">
        <v>46</v>
      </c>
      <c r="M179" s="23">
        <v>89285</v>
      </c>
      <c r="N179" s="20" t="s">
        <v>422</v>
      </c>
      <c r="O179" s="85">
        <v>48294008</v>
      </c>
      <c r="P179" s="58">
        <v>44685</v>
      </c>
      <c r="Q179" s="21">
        <v>819006966</v>
      </c>
      <c r="R179" s="20" t="s">
        <v>423</v>
      </c>
      <c r="T179" s="58">
        <v>44685</v>
      </c>
      <c r="U179" s="20" t="s">
        <v>209</v>
      </c>
      <c r="V179" s="56"/>
      <c r="Y179" s="54">
        <v>44685</v>
      </c>
      <c r="Z179" s="54">
        <v>44926</v>
      </c>
      <c r="AB179" s="16"/>
      <c r="AC179" s="54">
        <v>44926</v>
      </c>
      <c r="AD179" s="13">
        <v>48294008</v>
      </c>
      <c r="AE179" s="22" t="s">
        <v>727</v>
      </c>
      <c r="AF179" s="54"/>
      <c r="AG179" s="54" t="s">
        <v>668</v>
      </c>
      <c r="AH179" s="54"/>
      <c r="AI179" s="55" t="s">
        <v>57</v>
      </c>
      <c r="AJ179" s="55" t="s">
        <v>55</v>
      </c>
      <c r="AK179" s="59" t="s">
        <v>56</v>
      </c>
      <c r="AL179" s="55" t="s">
        <v>57</v>
      </c>
      <c r="AM179" s="55" t="s">
        <v>55</v>
      </c>
      <c r="AN179" s="59" t="s">
        <v>56</v>
      </c>
      <c r="AO179" s="150">
        <v>241</v>
      </c>
      <c r="AP179" s="93"/>
    </row>
    <row r="180" spans="1:42" ht="45.75" customHeight="1" x14ac:dyDescent="0.25">
      <c r="A180" s="53" t="s">
        <v>732</v>
      </c>
      <c r="B180" s="54">
        <v>44926</v>
      </c>
      <c r="C180" s="69">
        <v>2022</v>
      </c>
      <c r="D180" s="15">
        <v>85</v>
      </c>
      <c r="E180" s="55" t="s">
        <v>81</v>
      </c>
      <c r="F180" s="55" t="s">
        <v>824</v>
      </c>
      <c r="G180" s="56" t="s">
        <v>44</v>
      </c>
      <c r="H180" s="57" t="s">
        <v>825</v>
      </c>
      <c r="I180" s="69">
        <v>8922</v>
      </c>
      <c r="J180" s="14">
        <v>5000000</v>
      </c>
      <c r="K180" s="54">
        <v>44820</v>
      </c>
      <c r="L180" s="55" t="s">
        <v>46</v>
      </c>
      <c r="M180" s="23">
        <v>80</v>
      </c>
      <c r="N180" s="20" t="s">
        <v>826</v>
      </c>
      <c r="O180" s="19">
        <v>3469000</v>
      </c>
      <c r="P180" s="58">
        <v>44874</v>
      </c>
      <c r="Q180" s="21">
        <v>901277134</v>
      </c>
      <c r="R180" s="20" t="s">
        <v>827</v>
      </c>
      <c r="S180" s="12">
        <v>70422</v>
      </c>
      <c r="T180" s="58">
        <v>44876</v>
      </c>
      <c r="U180" s="20" t="s">
        <v>49</v>
      </c>
      <c r="V180" s="56" t="s">
        <v>828</v>
      </c>
      <c r="W180" s="22" t="s">
        <v>829</v>
      </c>
      <c r="X180" s="18">
        <v>44876</v>
      </c>
      <c r="Y180" s="54">
        <v>44876</v>
      </c>
      <c r="Z180" s="54">
        <v>44895</v>
      </c>
      <c r="AB180" s="16"/>
      <c r="AC180" s="54">
        <v>44895</v>
      </c>
      <c r="AD180" s="13">
        <v>3469000</v>
      </c>
      <c r="AE180" s="22" t="s">
        <v>830</v>
      </c>
      <c r="AF180" s="54"/>
      <c r="AG180" s="54" t="s">
        <v>52</v>
      </c>
      <c r="AH180" s="54" t="s">
        <v>91</v>
      </c>
      <c r="AI180" s="55" t="s">
        <v>811</v>
      </c>
      <c r="AJ180" s="55" t="s">
        <v>55</v>
      </c>
      <c r="AK180" s="59" t="s">
        <v>808</v>
      </c>
      <c r="AL180" s="55"/>
      <c r="AM180" s="55"/>
      <c r="AN180" s="59"/>
      <c r="AO180" s="150">
        <v>19</v>
      </c>
      <c r="AP180" s="93"/>
    </row>
    <row r="181" spans="1:42" ht="45.75" customHeight="1" x14ac:dyDescent="0.25">
      <c r="A181" s="53" t="s">
        <v>471</v>
      </c>
      <c r="B181" s="54">
        <v>44897</v>
      </c>
      <c r="C181" s="69">
        <v>2022</v>
      </c>
      <c r="D181" s="15">
        <v>86</v>
      </c>
      <c r="E181" s="55" t="s">
        <v>81</v>
      </c>
      <c r="F181" s="55" t="s">
        <v>831</v>
      </c>
      <c r="G181" s="56" t="s">
        <v>44</v>
      </c>
      <c r="H181" s="57" t="s">
        <v>832</v>
      </c>
      <c r="I181" s="69">
        <v>9422</v>
      </c>
      <c r="J181" s="111">
        <v>25100000</v>
      </c>
      <c r="K181" s="54">
        <v>44893</v>
      </c>
      <c r="L181" s="55" t="s">
        <v>94</v>
      </c>
      <c r="M181" s="23">
        <v>77</v>
      </c>
      <c r="N181" s="20" t="s">
        <v>833</v>
      </c>
      <c r="O181" s="108">
        <v>20230000</v>
      </c>
      <c r="P181" s="58">
        <v>44845</v>
      </c>
      <c r="Q181" s="109">
        <v>860005080</v>
      </c>
      <c r="R181" s="20" t="s">
        <v>834</v>
      </c>
      <c r="S181" s="12">
        <v>69622</v>
      </c>
      <c r="T181" s="58">
        <v>44876</v>
      </c>
      <c r="U181" s="20" t="s">
        <v>835</v>
      </c>
      <c r="V181" s="56" t="s">
        <v>836</v>
      </c>
      <c r="W181" s="22" t="s">
        <v>778</v>
      </c>
      <c r="X181" s="18">
        <v>44880</v>
      </c>
      <c r="Y181" s="54">
        <v>44880</v>
      </c>
      <c r="Z181" s="54">
        <v>44893</v>
      </c>
      <c r="AA181" s="108"/>
      <c r="AB181" s="110"/>
      <c r="AC181" s="54">
        <v>44893</v>
      </c>
      <c r="AD181" s="113">
        <v>20230000</v>
      </c>
      <c r="AE181" s="22" t="s">
        <v>837</v>
      </c>
      <c r="AF181" s="54"/>
      <c r="AG181" s="54" t="s">
        <v>52</v>
      </c>
      <c r="AH181" s="54" t="s">
        <v>91</v>
      </c>
      <c r="AI181" s="55" t="s">
        <v>657</v>
      </c>
      <c r="AJ181" s="55" t="s">
        <v>55</v>
      </c>
      <c r="AK181" s="59" t="s">
        <v>838</v>
      </c>
      <c r="AL181" s="55"/>
      <c r="AM181" s="55"/>
      <c r="AN181" s="59"/>
      <c r="AO181" s="150">
        <v>13</v>
      </c>
      <c r="AP181" s="93"/>
    </row>
    <row r="182" spans="1:42" ht="45.75" customHeight="1" x14ac:dyDescent="0.25">
      <c r="A182" s="53" t="s">
        <v>465</v>
      </c>
      <c r="B182" s="54">
        <v>44926</v>
      </c>
      <c r="C182" s="69">
        <v>2022</v>
      </c>
      <c r="D182" s="15">
        <v>87</v>
      </c>
      <c r="E182" s="55" t="s">
        <v>81</v>
      </c>
      <c r="F182" s="55" t="s">
        <v>839</v>
      </c>
      <c r="G182" s="56" t="s">
        <v>44</v>
      </c>
      <c r="H182" s="57" t="s">
        <v>631</v>
      </c>
      <c r="I182" s="69">
        <v>5322</v>
      </c>
      <c r="J182" s="14">
        <v>49961554</v>
      </c>
      <c r="K182" s="54">
        <v>44873</v>
      </c>
      <c r="L182" s="55" t="s">
        <v>46</v>
      </c>
      <c r="M182" s="23">
        <v>81</v>
      </c>
      <c r="N182" s="20" t="s">
        <v>840</v>
      </c>
      <c r="O182" s="19">
        <v>32920590</v>
      </c>
      <c r="P182" s="58">
        <v>44874</v>
      </c>
      <c r="Q182" s="21">
        <v>90403255</v>
      </c>
      <c r="R182" s="20" t="s">
        <v>841</v>
      </c>
      <c r="S182" s="12">
        <v>70222</v>
      </c>
      <c r="T182" s="58">
        <v>44876</v>
      </c>
      <c r="U182" s="20" t="s">
        <v>49</v>
      </c>
      <c r="V182" s="56" t="s">
        <v>842</v>
      </c>
      <c r="W182" s="22" t="s">
        <v>843</v>
      </c>
      <c r="X182" s="18">
        <v>44876</v>
      </c>
      <c r="Y182" s="54">
        <v>44876</v>
      </c>
      <c r="Z182" s="54">
        <v>44921</v>
      </c>
      <c r="AB182" s="16"/>
      <c r="AC182" s="54">
        <v>44921</v>
      </c>
      <c r="AD182" s="13">
        <v>32920590</v>
      </c>
      <c r="AE182" s="22" t="s">
        <v>88</v>
      </c>
      <c r="AF182" s="54"/>
      <c r="AG182" s="54" t="s">
        <v>52</v>
      </c>
      <c r="AH182" s="54" t="s">
        <v>91</v>
      </c>
      <c r="AI182" s="55" t="s">
        <v>811</v>
      </c>
      <c r="AJ182" s="55" t="s">
        <v>55</v>
      </c>
      <c r="AK182" s="59" t="s">
        <v>77</v>
      </c>
      <c r="AL182" s="55"/>
      <c r="AM182" s="55"/>
      <c r="AN182" s="59"/>
      <c r="AO182" s="150">
        <v>45</v>
      </c>
      <c r="AP182" s="93"/>
    </row>
    <row r="183" spans="1:42" ht="45.75" customHeight="1" x14ac:dyDescent="0.25">
      <c r="A183" s="151" t="s">
        <v>732</v>
      </c>
      <c r="B183" s="54">
        <v>44897</v>
      </c>
      <c r="C183" s="69">
        <v>2022</v>
      </c>
      <c r="D183" s="15">
        <v>88</v>
      </c>
      <c r="E183" s="20" t="s">
        <v>42</v>
      </c>
      <c r="F183" s="55" t="s">
        <v>844</v>
      </c>
      <c r="G183" s="56" t="s">
        <v>44</v>
      </c>
      <c r="H183" s="57" t="s">
        <v>845</v>
      </c>
      <c r="I183" s="69">
        <v>9522</v>
      </c>
      <c r="J183" s="14">
        <v>10472000</v>
      </c>
      <c r="K183" s="54">
        <v>44860</v>
      </c>
      <c r="L183" s="55" t="s">
        <v>46</v>
      </c>
      <c r="M183" s="23">
        <v>76</v>
      </c>
      <c r="N183" s="20" t="s">
        <v>553</v>
      </c>
      <c r="O183" s="19">
        <v>10472000</v>
      </c>
      <c r="P183" s="58">
        <v>44862</v>
      </c>
      <c r="Q183" s="21">
        <v>901300363</v>
      </c>
      <c r="R183" s="20" t="s">
        <v>846</v>
      </c>
      <c r="S183" s="12">
        <v>66922</v>
      </c>
      <c r="T183" s="58">
        <v>44873</v>
      </c>
      <c r="U183" s="20" t="s">
        <v>556</v>
      </c>
      <c r="V183" s="56" t="s">
        <v>847</v>
      </c>
      <c r="W183" s="54">
        <v>44866</v>
      </c>
      <c r="X183" s="18">
        <v>44869</v>
      </c>
      <c r="Y183" s="54">
        <v>44873</v>
      </c>
      <c r="Z183" s="54">
        <v>44904</v>
      </c>
      <c r="AB183" s="16"/>
      <c r="AC183" s="54">
        <v>44904</v>
      </c>
      <c r="AD183" s="13">
        <v>10472000</v>
      </c>
      <c r="AF183" s="54"/>
      <c r="AG183" s="54" t="s">
        <v>52</v>
      </c>
      <c r="AH183" s="54" t="s">
        <v>91</v>
      </c>
      <c r="AI183" s="55" t="s">
        <v>76</v>
      </c>
      <c r="AJ183" s="55" t="s">
        <v>79</v>
      </c>
      <c r="AK183" s="59" t="s">
        <v>79</v>
      </c>
      <c r="AL183" s="55"/>
      <c r="AM183" s="55"/>
      <c r="AN183" s="59"/>
      <c r="AO183" s="150">
        <v>31</v>
      </c>
      <c r="AP183" s="93"/>
    </row>
    <row r="184" spans="1:42" ht="45.75" hidden="1" customHeight="1" x14ac:dyDescent="0.25">
      <c r="A184" s="53"/>
      <c r="B184" s="54"/>
      <c r="C184" s="69">
        <v>2022</v>
      </c>
      <c r="D184" s="15">
        <v>89</v>
      </c>
      <c r="E184" s="20" t="s">
        <v>42</v>
      </c>
      <c r="F184" s="55" t="s">
        <v>848</v>
      </c>
      <c r="G184" s="56" t="s">
        <v>150</v>
      </c>
      <c r="H184" s="57"/>
      <c r="I184" s="69">
        <v>8722</v>
      </c>
      <c r="J184" s="14">
        <v>0</v>
      </c>
      <c r="K184" s="54"/>
      <c r="L184" s="55"/>
      <c r="M184" s="23">
        <v>0</v>
      </c>
      <c r="P184" s="58"/>
      <c r="T184" s="58"/>
      <c r="V184" s="56"/>
      <c r="Y184" s="54">
        <v>0</v>
      </c>
      <c r="Z184" s="54"/>
      <c r="AB184" s="16"/>
      <c r="AC184" s="54">
        <v>0</v>
      </c>
      <c r="AD184" s="13">
        <v>0</v>
      </c>
      <c r="AF184" s="54"/>
      <c r="AG184" s="54" t="s">
        <v>52</v>
      </c>
      <c r="AH184" s="54" t="s">
        <v>91</v>
      </c>
      <c r="AI184" s="55" t="s">
        <v>811</v>
      </c>
      <c r="AJ184" s="55" t="s">
        <v>55</v>
      </c>
      <c r="AK184" s="59" t="s">
        <v>849</v>
      </c>
      <c r="AL184" s="55"/>
      <c r="AM184" s="55"/>
      <c r="AN184" s="59"/>
      <c r="AO184" s="150">
        <v>0</v>
      </c>
      <c r="AP184" s="93"/>
    </row>
    <row r="185" spans="1:42" ht="45.75" customHeight="1" x14ac:dyDescent="0.25">
      <c r="A185" s="53" t="s">
        <v>471</v>
      </c>
      <c r="B185" s="54">
        <v>44897</v>
      </c>
      <c r="C185" s="69">
        <v>2022</v>
      </c>
      <c r="D185" s="15"/>
      <c r="E185" s="20" t="s">
        <v>211</v>
      </c>
      <c r="F185" s="55" t="s">
        <v>850</v>
      </c>
      <c r="G185" s="56" t="s">
        <v>44</v>
      </c>
      <c r="H185" s="57" t="s">
        <v>851</v>
      </c>
      <c r="I185" s="69"/>
      <c r="J185" s="14">
        <v>776656</v>
      </c>
      <c r="K185" s="54"/>
      <c r="L185" s="55" t="s">
        <v>94</v>
      </c>
      <c r="M185" s="23">
        <v>99247</v>
      </c>
      <c r="N185" s="20" t="s">
        <v>453</v>
      </c>
      <c r="O185" s="19">
        <v>776656</v>
      </c>
      <c r="P185" s="58">
        <v>44880</v>
      </c>
      <c r="Q185" s="21">
        <v>860002400</v>
      </c>
      <c r="R185" s="20" t="s">
        <v>852</v>
      </c>
      <c r="T185" s="58">
        <v>44880</v>
      </c>
      <c r="U185" s="20" t="s">
        <v>209</v>
      </c>
      <c r="V185" s="56"/>
      <c r="Y185" s="54">
        <v>44880</v>
      </c>
      <c r="Z185" s="54">
        <v>44882</v>
      </c>
      <c r="AB185" s="16"/>
      <c r="AC185" s="54">
        <v>44882</v>
      </c>
      <c r="AD185" s="13">
        <v>776656</v>
      </c>
      <c r="AE185" s="22" t="s">
        <v>366</v>
      </c>
      <c r="AF185" s="54"/>
      <c r="AG185" s="54" t="s">
        <v>52</v>
      </c>
      <c r="AH185" s="54"/>
      <c r="AI185" s="55" t="s">
        <v>811</v>
      </c>
      <c r="AJ185" s="55" t="s">
        <v>55</v>
      </c>
      <c r="AK185" s="59" t="s">
        <v>366</v>
      </c>
      <c r="AL185" s="55" t="s">
        <v>811</v>
      </c>
      <c r="AM185" s="55" t="s">
        <v>55</v>
      </c>
      <c r="AN185" s="59" t="s">
        <v>366</v>
      </c>
      <c r="AO185" s="150">
        <v>2</v>
      </c>
      <c r="AP185" s="93"/>
    </row>
    <row r="186" spans="1:42" ht="45.75" customHeight="1" thickBot="1" x14ac:dyDescent="0.3">
      <c r="A186" s="53" t="s">
        <v>465</v>
      </c>
      <c r="B186" s="54">
        <v>44897</v>
      </c>
      <c r="C186" s="69">
        <v>2022</v>
      </c>
      <c r="D186" s="15">
        <v>90</v>
      </c>
      <c r="E186" s="20" t="s">
        <v>42</v>
      </c>
      <c r="F186" s="55" t="s">
        <v>853</v>
      </c>
      <c r="G186" s="56" t="s">
        <v>44</v>
      </c>
      <c r="H186" s="57" t="s">
        <v>854</v>
      </c>
      <c r="I186" s="69">
        <v>3244</v>
      </c>
      <c r="J186" s="14">
        <v>6670000</v>
      </c>
      <c r="K186" s="54" t="s">
        <v>855</v>
      </c>
      <c r="L186" s="55" t="s">
        <v>46</v>
      </c>
      <c r="M186" s="23">
        <v>82</v>
      </c>
      <c r="N186" s="55" t="s">
        <v>853</v>
      </c>
      <c r="O186" s="19">
        <v>6670000</v>
      </c>
      <c r="P186" s="58">
        <v>44886</v>
      </c>
      <c r="Q186" s="21">
        <v>52310513</v>
      </c>
      <c r="R186" s="55" t="s">
        <v>853</v>
      </c>
      <c r="S186" s="12">
        <v>72622</v>
      </c>
      <c r="T186" s="58">
        <v>44886</v>
      </c>
      <c r="U186" s="20" t="s">
        <v>108</v>
      </c>
      <c r="V186" s="56" t="s">
        <v>856</v>
      </c>
      <c r="W186" s="18">
        <v>44886</v>
      </c>
      <c r="X186" s="18">
        <v>44887</v>
      </c>
      <c r="Y186" s="54">
        <v>44887</v>
      </c>
      <c r="Z186" s="54">
        <v>44926</v>
      </c>
      <c r="AB186" s="16"/>
      <c r="AC186" s="54">
        <v>44926</v>
      </c>
      <c r="AD186" s="13">
        <v>6670000</v>
      </c>
      <c r="AE186" s="22" t="s">
        <v>857</v>
      </c>
      <c r="AF186" s="54"/>
      <c r="AG186" s="54" t="s">
        <v>52</v>
      </c>
      <c r="AH186" s="54" t="s">
        <v>857</v>
      </c>
      <c r="AI186" s="55" t="s">
        <v>76</v>
      </c>
      <c r="AJ186" s="55" t="s">
        <v>209</v>
      </c>
      <c r="AK186" s="59" t="s">
        <v>209</v>
      </c>
      <c r="AL186" s="55"/>
      <c r="AM186" s="55"/>
      <c r="AN186" s="59"/>
      <c r="AO186" s="150">
        <v>39</v>
      </c>
      <c r="AP186" s="93"/>
    </row>
    <row r="187" spans="1:42" ht="45.75" customHeight="1" thickBot="1" x14ac:dyDescent="0.3">
      <c r="A187" s="53" t="s">
        <v>732</v>
      </c>
      <c r="B187" s="54">
        <v>44897</v>
      </c>
      <c r="C187" s="69">
        <v>2022</v>
      </c>
      <c r="D187" s="15">
        <v>162968</v>
      </c>
      <c r="E187" s="20" t="s">
        <v>204</v>
      </c>
      <c r="F187" s="55" t="s">
        <v>858</v>
      </c>
      <c r="G187" s="56" t="s">
        <v>44</v>
      </c>
      <c r="H187" s="57" t="s">
        <v>859</v>
      </c>
      <c r="I187" s="69"/>
      <c r="J187" s="14">
        <v>2353516</v>
      </c>
      <c r="K187" s="54"/>
      <c r="L187" s="55" t="s">
        <v>94</v>
      </c>
      <c r="M187" s="23">
        <v>95415</v>
      </c>
      <c r="N187" s="20" t="s">
        <v>660</v>
      </c>
      <c r="O187" s="19">
        <v>2353516</v>
      </c>
      <c r="P187" s="58">
        <v>44804</v>
      </c>
      <c r="Q187" s="155">
        <v>830037946</v>
      </c>
      <c r="R187" s="156" t="s">
        <v>860</v>
      </c>
      <c r="T187" s="58">
        <v>44804</v>
      </c>
      <c r="U187" s="20" t="s">
        <v>209</v>
      </c>
      <c r="V187" s="56"/>
      <c r="Y187" s="54">
        <v>44804</v>
      </c>
      <c r="Z187" s="54">
        <v>44865</v>
      </c>
      <c r="AB187" s="16"/>
      <c r="AC187" s="54">
        <v>44865</v>
      </c>
      <c r="AD187" s="13">
        <v>2353516</v>
      </c>
      <c r="AE187" s="22" t="s">
        <v>830</v>
      </c>
      <c r="AF187" s="54"/>
      <c r="AG187" s="54" t="s">
        <v>52</v>
      </c>
      <c r="AH187" s="54" t="s">
        <v>53</v>
      </c>
      <c r="AI187" s="55" t="s">
        <v>54</v>
      </c>
      <c r="AJ187" s="55" t="s">
        <v>55</v>
      </c>
      <c r="AK187" s="59" t="s">
        <v>861</v>
      </c>
      <c r="AL187" s="55" t="s">
        <v>54</v>
      </c>
      <c r="AM187" s="55" t="s">
        <v>55</v>
      </c>
      <c r="AN187" s="59" t="s">
        <v>861</v>
      </c>
      <c r="AO187" s="150">
        <v>61</v>
      </c>
      <c r="AP187" s="93"/>
    </row>
    <row r="188" spans="1:42" ht="45.75" customHeight="1" x14ac:dyDescent="0.25">
      <c r="A188" s="53" t="s">
        <v>471</v>
      </c>
      <c r="B188" s="54">
        <v>44897</v>
      </c>
      <c r="C188" s="69">
        <v>2022</v>
      </c>
      <c r="D188" s="15">
        <v>161248</v>
      </c>
      <c r="E188" s="20" t="s">
        <v>204</v>
      </c>
      <c r="F188" s="55" t="s">
        <v>862</v>
      </c>
      <c r="G188" s="56" t="s">
        <v>44</v>
      </c>
      <c r="H188" s="57" t="s">
        <v>863</v>
      </c>
      <c r="I188" s="69"/>
      <c r="J188" s="14">
        <v>9702784</v>
      </c>
      <c r="K188" s="54"/>
      <c r="L188" s="55" t="s">
        <v>94</v>
      </c>
      <c r="M188" s="23">
        <v>93485</v>
      </c>
      <c r="N188" s="20" t="s">
        <v>660</v>
      </c>
      <c r="O188" s="19">
        <v>9702784</v>
      </c>
      <c r="P188" s="58">
        <v>44757</v>
      </c>
      <c r="Q188" s="21">
        <v>830037946</v>
      </c>
      <c r="T188" s="58">
        <v>44757</v>
      </c>
      <c r="U188" s="20" t="s">
        <v>209</v>
      </c>
      <c r="V188" s="56"/>
      <c r="Y188" s="54">
        <v>44757</v>
      </c>
      <c r="Z188" s="54">
        <v>44818</v>
      </c>
      <c r="AB188" s="16"/>
      <c r="AC188" s="54">
        <v>44818</v>
      </c>
      <c r="AD188" s="13">
        <v>9702784</v>
      </c>
      <c r="AE188" s="22" t="s">
        <v>830</v>
      </c>
      <c r="AF188" s="54"/>
      <c r="AG188" s="54" t="s">
        <v>52</v>
      </c>
      <c r="AH188" s="54" t="s">
        <v>53</v>
      </c>
      <c r="AI188" s="55" t="s">
        <v>54</v>
      </c>
      <c r="AJ188" s="55" t="s">
        <v>55</v>
      </c>
      <c r="AK188" s="59" t="s">
        <v>861</v>
      </c>
      <c r="AL188" s="55" t="s">
        <v>54</v>
      </c>
      <c r="AM188" s="55" t="s">
        <v>55</v>
      </c>
      <c r="AN188" s="59" t="s">
        <v>861</v>
      </c>
      <c r="AO188" s="150">
        <v>61</v>
      </c>
      <c r="AP188" s="93"/>
    </row>
    <row r="189" spans="1:42" ht="45.75" customHeight="1" x14ac:dyDescent="0.25">
      <c r="A189" s="53" t="s">
        <v>471</v>
      </c>
      <c r="B189" s="54">
        <v>44897</v>
      </c>
      <c r="C189" s="69">
        <v>2022</v>
      </c>
      <c r="D189" s="15">
        <v>159437</v>
      </c>
      <c r="E189" s="20" t="s">
        <v>211</v>
      </c>
      <c r="F189" s="55" t="s">
        <v>864</v>
      </c>
      <c r="G189" s="56" t="s">
        <v>44</v>
      </c>
      <c r="H189" s="57" t="s">
        <v>865</v>
      </c>
      <c r="I189" s="69"/>
      <c r="J189" s="14">
        <v>868222</v>
      </c>
      <c r="K189" s="54"/>
      <c r="L189" s="55" t="s">
        <v>94</v>
      </c>
      <c r="M189" s="23">
        <v>91640</v>
      </c>
      <c r="N189" s="20" t="s">
        <v>866</v>
      </c>
      <c r="O189" s="19">
        <v>868222</v>
      </c>
      <c r="P189" s="58">
        <v>44722</v>
      </c>
      <c r="T189" s="58">
        <v>44722</v>
      </c>
      <c r="U189" s="20" t="s">
        <v>209</v>
      </c>
      <c r="V189" s="56"/>
      <c r="Y189" s="54">
        <v>44722</v>
      </c>
      <c r="Z189" s="54">
        <v>44726</v>
      </c>
      <c r="AB189" s="16"/>
      <c r="AC189" s="54">
        <v>44726</v>
      </c>
      <c r="AD189" s="13">
        <v>868222</v>
      </c>
      <c r="AE189" s="22" t="s">
        <v>648</v>
      </c>
      <c r="AF189" s="54"/>
      <c r="AG189" s="54" t="s">
        <v>52</v>
      </c>
      <c r="AH189" s="54" t="s">
        <v>53</v>
      </c>
      <c r="AI189" s="55" t="s">
        <v>811</v>
      </c>
      <c r="AJ189" s="55" t="s">
        <v>55</v>
      </c>
      <c r="AK189" s="59" t="s">
        <v>366</v>
      </c>
      <c r="AL189" s="55" t="s">
        <v>811</v>
      </c>
      <c r="AM189" s="55" t="s">
        <v>55</v>
      </c>
      <c r="AN189" s="59" t="s">
        <v>366</v>
      </c>
      <c r="AO189" s="150">
        <v>4</v>
      </c>
      <c r="AP189" s="93"/>
    </row>
    <row r="190" spans="1:42" ht="45.75" hidden="1" customHeight="1" x14ac:dyDescent="0.25">
      <c r="A190" s="53" t="s">
        <v>465</v>
      </c>
      <c r="B190" s="54">
        <v>44926</v>
      </c>
      <c r="C190" s="69">
        <v>2022</v>
      </c>
      <c r="D190" s="15">
        <v>91</v>
      </c>
      <c r="E190" s="20" t="s">
        <v>42</v>
      </c>
      <c r="F190" s="55" t="s">
        <v>867</v>
      </c>
      <c r="G190" s="56" t="s">
        <v>44</v>
      </c>
      <c r="H190" s="57" t="s">
        <v>868</v>
      </c>
      <c r="I190" s="69">
        <v>8722</v>
      </c>
      <c r="J190" s="14">
        <v>21719520</v>
      </c>
      <c r="K190" s="54">
        <v>44881</v>
      </c>
      <c r="L190" s="55" t="s">
        <v>46</v>
      </c>
      <c r="M190" s="23">
        <v>83</v>
      </c>
      <c r="N190" s="20" t="s">
        <v>869</v>
      </c>
      <c r="O190" s="19">
        <v>21719520</v>
      </c>
      <c r="P190" s="58">
        <v>44895</v>
      </c>
      <c r="Q190" s="21">
        <v>830053693</v>
      </c>
      <c r="R190" s="20" t="s">
        <v>870</v>
      </c>
      <c r="S190" s="12">
        <v>73822</v>
      </c>
      <c r="T190" s="58">
        <v>44895</v>
      </c>
      <c r="U190" s="20" t="s">
        <v>49</v>
      </c>
      <c r="V190" s="56" t="s">
        <v>871</v>
      </c>
      <c r="W190" s="24">
        <v>44902</v>
      </c>
      <c r="X190" s="18">
        <v>44904</v>
      </c>
      <c r="Y190" s="54">
        <v>44904</v>
      </c>
      <c r="Z190" s="54">
        <v>45991</v>
      </c>
      <c r="AB190" s="16"/>
      <c r="AC190" s="54">
        <v>45991</v>
      </c>
      <c r="AD190" s="13">
        <v>21719520</v>
      </c>
      <c r="AE190" s="22" t="s">
        <v>785</v>
      </c>
      <c r="AF190" s="54"/>
      <c r="AG190" s="54" t="s">
        <v>52</v>
      </c>
      <c r="AH190" s="54" t="s">
        <v>91</v>
      </c>
      <c r="AI190" s="55" t="s">
        <v>811</v>
      </c>
      <c r="AJ190" s="55" t="s">
        <v>55</v>
      </c>
      <c r="AK190" s="59" t="s">
        <v>849</v>
      </c>
      <c r="AL190" s="55"/>
      <c r="AM190" s="55"/>
      <c r="AN190" s="59"/>
      <c r="AO190" s="150">
        <v>1087</v>
      </c>
      <c r="AP190" s="93"/>
    </row>
    <row r="191" spans="1:42" ht="45.75" hidden="1" customHeight="1" x14ac:dyDescent="0.25">
      <c r="A191" s="53" t="s">
        <v>465</v>
      </c>
      <c r="B191" s="54">
        <v>44926</v>
      </c>
      <c r="C191" s="69">
        <v>2022</v>
      </c>
      <c r="D191" s="15">
        <v>91</v>
      </c>
      <c r="E191" s="20" t="s">
        <v>42</v>
      </c>
      <c r="F191" s="55" t="s">
        <v>867</v>
      </c>
      <c r="G191" s="56" t="s">
        <v>44</v>
      </c>
      <c r="H191" s="57" t="s">
        <v>868</v>
      </c>
      <c r="I191" s="69" t="s">
        <v>872</v>
      </c>
      <c r="J191" s="14">
        <v>781902720</v>
      </c>
      <c r="K191" s="54"/>
      <c r="L191" s="55" t="s">
        <v>46</v>
      </c>
      <c r="M191" s="23">
        <v>83</v>
      </c>
      <c r="N191" s="20" t="s">
        <v>869</v>
      </c>
      <c r="O191" s="19">
        <v>781902720</v>
      </c>
      <c r="P191" s="58">
        <v>44895</v>
      </c>
      <c r="Q191" s="21">
        <v>830053693</v>
      </c>
      <c r="R191" s="20" t="s">
        <v>870</v>
      </c>
      <c r="T191" s="58"/>
      <c r="U191" s="20" t="s">
        <v>49</v>
      </c>
      <c r="V191" s="56" t="s">
        <v>871</v>
      </c>
      <c r="W191" s="22" t="s">
        <v>873</v>
      </c>
      <c r="X191" s="18">
        <v>44904</v>
      </c>
      <c r="Y191" s="54">
        <v>44904</v>
      </c>
      <c r="Z191" s="54">
        <v>45991</v>
      </c>
      <c r="AB191" s="16"/>
      <c r="AC191" s="54">
        <v>45991</v>
      </c>
      <c r="AD191" s="13">
        <v>781902720</v>
      </c>
      <c r="AE191" s="22" t="s">
        <v>785</v>
      </c>
      <c r="AF191" s="54"/>
      <c r="AG191" s="54" t="s">
        <v>52</v>
      </c>
      <c r="AH191" s="54" t="s">
        <v>91</v>
      </c>
      <c r="AI191" s="55" t="s">
        <v>811</v>
      </c>
      <c r="AJ191" s="55" t="s">
        <v>55</v>
      </c>
      <c r="AK191" s="59" t="s">
        <v>849</v>
      </c>
      <c r="AL191" s="55"/>
      <c r="AM191" s="55"/>
      <c r="AN191" s="59"/>
      <c r="AO191" s="150">
        <v>1087</v>
      </c>
      <c r="AP191" s="93"/>
    </row>
    <row r="192" spans="1:42" ht="45.75" customHeight="1" x14ac:dyDescent="0.25">
      <c r="A192" s="53" t="s">
        <v>465</v>
      </c>
      <c r="B192" s="54">
        <v>44926</v>
      </c>
      <c r="C192" s="69">
        <v>2022</v>
      </c>
      <c r="D192" s="15">
        <v>92</v>
      </c>
      <c r="E192" s="20" t="s">
        <v>42</v>
      </c>
      <c r="F192" s="55" t="s">
        <v>367</v>
      </c>
      <c r="G192" s="56" t="s">
        <v>44</v>
      </c>
      <c r="H192" s="57" t="s">
        <v>874</v>
      </c>
      <c r="I192" s="69">
        <v>9822</v>
      </c>
      <c r="J192" s="14">
        <v>8568800</v>
      </c>
      <c r="K192" s="54">
        <v>44901</v>
      </c>
      <c r="L192" s="55" t="s">
        <v>46</v>
      </c>
      <c r="M192" s="23">
        <v>84</v>
      </c>
      <c r="N192" s="20" t="s">
        <v>875</v>
      </c>
      <c r="O192" s="19">
        <v>8568000</v>
      </c>
      <c r="P192" s="58">
        <v>44908</v>
      </c>
      <c r="Q192" s="21">
        <v>900259889</v>
      </c>
      <c r="R192" s="20" t="s">
        <v>876</v>
      </c>
      <c r="S192" s="12">
        <v>79522</v>
      </c>
      <c r="T192" s="58">
        <v>44908</v>
      </c>
      <c r="U192" s="20" t="s">
        <v>49</v>
      </c>
      <c r="V192" s="56" t="s">
        <v>877</v>
      </c>
      <c r="W192" s="22" t="s">
        <v>878</v>
      </c>
      <c r="X192" s="18">
        <v>44908</v>
      </c>
      <c r="Y192" s="54">
        <v>44908</v>
      </c>
      <c r="Z192" s="54">
        <v>44915</v>
      </c>
      <c r="AB192" s="16"/>
      <c r="AC192" s="54">
        <v>44915</v>
      </c>
      <c r="AD192" s="13">
        <v>8568000</v>
      </c>
      <c r="AE192" s="22" t="s">
        <v>110</v>
      </c>
      <c r="AF192" s="54"/>
      <c r="AG192" s="54" t="s">
        <v>52</v>
      </c>
      <c r="AH192" s="54" t="s">
        <v>91</v>
      </c>
      <c r="AI192" s="55" t="s">
        <v>76</v>
      </c>
      <c r="AJ192" s="55" t="s">
        <v>55</v>
      </c>
      <c r="AK192" s="59" t="s">
        <v>110</v>
      </c>
      <c r="AL192" s="55"/>
      <c r="AM192" s="55"/>
      <c r="AN192" s="59"/>
      <c r="AO192" s="150">
        <v>7</v>
      </c>
      <c r="AP192" s="93"/>
    </row>
    <row r="193" spans="1:42" ht="45.75" hidden="1" customHeight="1" x14ac:dyDescent="0.25">
      <c r="A193" s="53"/>
      <c r="B193" s="54"/>
      <c r="C193" s="69">
        <v>2022</v>
      </c>
      <c r="D193" s="15"/>
      <c r="E193" s="20" t="s">
        <v>211</v>
      </c>
      <c r="F193" s="55" t="s">
        <v>879</v>
      </c>
      <c r="G193" s="56" t="s">
        <v>44</v>
      </c>
      <c r="H193" s="57"/>
      <c r="I193" s="69"/>
      <c r="J193" s="14"/>
      <c r="K193" s="54"/>
      <c r="L193" s="55"/>
      <c r="M193" s="23">
        <v>102422</v>
      </c>
      <c r="N193" s="20" t="s">
        <v>422</v>
      </c>
      <c r="O193" s="19">
        <v>220510570</v>
      </c>
      <c r="P193" s="58">
        <v>44911</v>
      </c>
      <c r="Q193" s="21">
        <v>819006966</v>
      </c>
      <c r="R193" s="20" t="s">
        <v>880</v>
      </c>
      <c r="T193" s="58"/>
      <c r="V193" s="56"/>
      <c r="Y193" s="54">
        <v>0</v>
      </c>
      <c r="Z193" s="54">
        <v>45230</v>
      </c>
      <c r="AB193" s="16"/>
      <c r="AC193" s="54">
        <v>45230</v>
      </c>
      <c r="AD193" s="13">
        <v>220510570</v>
      </c>
      <c r="AF193" s="54"/>
      <c r="AG193" s="54"/>
      <c r="AH193" s="54"/>
      <c r="AI193" s="55"/>
      <c r="AJ193" s="55"/>
      <c r="AK193" s="59"/>
      <c r="AL193" s="55"/>
      <c r="AM193" s="55"/>
      <c r="AN193" s="59"/>
      <c r="AO193" s="150">
        <v>45230</v>
      </c>
      <c r="AP193" s="93"/>
    </row>
    <row r="194" spans="1:42" ht="45.75" customHeight="1" x14ac:dyDescent="0.25">
      <c r="A194" s="53"/>
      <c r="B194" s="54"/>
      <c r="C194" s="69">
        <v>2022</v>
      </c>
      <c r="D194" s="15">
        <v>101999</v>
      </c>
      <c r="E194" s="20" t="s">
        <v>881</v>
      </c>
      <c r="F194" s="55" t="s">
        <v>882</v>
      </c>
      <c r="G194" s="56" t="s">
        <v>883</v>
      </c>
      <c r="H194" s="57" t="s">
        <v>884</v>
      </c>
      <c r="I194" s="69">
        <v>9922</v>
      </c>
      <c r="J194" s="14">
        <v>85533658</v>
      </c>
      <c r="K194" s="54">
        <v>44907</v>
      </c>
      <c r="L194" s="55" t="s">
        <v>885</v>
      </c>
      <c r="M194" s="23">
        <v>101999</v>
      </c>
      <c r="N194" s="20" t="s">
        <v>660</v>
      </c>
      <c r="O194" s="19">
        <v>61663658</v>
      </c>
      <c r="P194" s="58">
        <v>44908</v>
      </c>
      <c r="Q194" s="21">
        <v>830037946</v>
      </c>
      <c r="S194" s="12">
        <v>79722</v>
      </c>
      <c r="T194" s="58">
        <v>44909</v>
      </c>
      <c r="U194" s="20" t="s">
        <v>886</v>
      </c>
      <c r="V194" s="20" t="s">
        <v>886</v>
      </c>
      <c r="W194" s="20" t="s">
        <v>886</v>
      </c>
      <c r="X194" s="20" t="s">
        <v>886</v>
      </c>
      <c r="Y194" s="54" t="str">
        <f>IF(F194="Desierto",T194,IF(X194="N.A.",T194,IF(T194&gt;X194,T194,X194)))</f>
        <v>N/A</v>
      </c>
      <c r="Z194" s="54">
        <v>44926</v>
      </c>
      <c r="AB194" s="16"/>
      <c r="AC194" s="54">
        <f>+Z194+AB194</f>
        <v>44926</v>
      </c>
      <c r="AD194" s="13">
        <f>O194+AA194</f>
        <v>61663658</v>
      </c>
      <c r="AE194" s="22" t="s">
        <v>110</v>
      </c>
      <c r="AF194" s="54"/>
      <c r="AG194" s="54" t="s">
        <v>52</v>
      </c>
      <c r="AH194" s="54" t="s">
        <v>91</v>
      </c>
      <c r="AI194" s="55" t="s">
        <v>76</v>
      </c>
      <c r="AJ194" s="55" t="s">
        <v>55</v>
      </c>
      <c r="AK194" s="59" t="s">
        <v>110</v>
      </c>
      <c r="AL194" s="55"/>
      <c r="AM194" s="55"/>
      <c r="AN194" s="59"/>
      <c r="AO194" s="150">
        <v>17</v>
      </c>
      <c r="AP194" s="93"/>
    </row>
    <row r="195" spans="1:42" ht="82.5" customHeight="1" x14ac:dyDescent="0.25">
      <c r="A195" s="53"/>
      <c r="B195" s="54"/>
      <c r="C195" s="69">
        <v>2022</v>
      </c>
      <c r="D195" s="15">
        <v>102009</v>
      </c>
      <c r="E195" s="20" t="s">
        <v>881</v>
      </c>
      <c r="F195" s="55" t="s">
        <v>887</v>
      </c>
      <c r="G195" s="56" t="s">
        <v>883</v>
      </c>
      <c r="H195" s="57" t="s">
        <v>888</v>
      </c>
      <c r="I195" s="69">
        <v>9922</v>
      </c>
      <c r="J195" s="14">
        <v>85533658</v>
      </c>
      <c r="K195" s="54">
        <v>44907</v>
      </c>
      <c r="L195" s="55" t="s">
        <v>885</v>
      </c>
      <c r="M195" s="23">
        <v>102009</v>
      </c>
      <c r="N195" s="20" t="s">
        <v>889</v>
      </c>
      <c r="O195" s="19">
        <v>23870000</v>
      </c>
      <c r="P195" s="58">
        <v>44908</v>
      </c>
      <c r="Q195" s="21">
        <v>900365660</v>
      </c>
      <c r="S195" s="12">
        <v>79822</v>
      </c>
      <c r="T195" s="58">
        <v>44909</v>
      </c>
      <c r="U195" s="20" t="s">
        <v>886</v>
      </c>
      <c r="V195" s="20" t="s">
        <v>886</v>
      </c>
      <c r="W195" s="20" t="s">
        <v>886</v>
      </c>
      <c r="X195" s="20" t="s">
        <v>886</v>
      </c>
      <c r="Y195" s="54" t="str">
        <f>IF(F195="Desierto",T195,IF(X195="N.A.",T195,IF(T195&gt;X195,T195,X195)))</f>
        <v>N/A</v>
      </c>
      <c r="Z195" s="54">
        <v>44926</v>
      </c>
      <c r="AB195" s="16"/>
      <c r="AC195" s="54">
        <f>+Z195+AB195</f>
        <v>44926</v>
      </c>
      <c r="AD195" s="13">
        <f>O195+AA195</f>
        <v>23870000</v>
      </c>
      <c r="AE195" s="22" t="s">
        <v>110</v>
      </c>
      <c r="AF195" s="54"/>
      <c r="AG195" s="54" t="s">
        <v>52</v>
      </c>
      <c r="AH195" s="54" t="s">
        <v>91</v>
      </c>
      <c r="AI195" s="55" t="s">
        <v>76</v>
      </c>
      <c r="AJ195" s="55" t="s">
        <v>55</v>
      </c>
      <c r="AK195" s="59" t="s">
        <v>110</v>
      </c>
      <c r="AL195" s="55"/>
      <c r="AM195" s="55"/>
      <c r="AN195" s="59"/>
      <c r="AO195" s="150">
        <v>17</v>
      </c>
      <c r="AP195" s="93" t="s">
        <v>890</v>
      </c>
    </row>
  </sheetData>
  <dataConsolidate/>
  <pageMargins left="0.7" right="0.7" top="0.75" bottom="0.75" header="0.3" footer="0.3"/>
  <pageSetup paperSize="9" orientation="landscape"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0FB5D-780C-441C-BB79-01030196111D}">
  <dimension ref="A1:R28"/>
  <sheetViews>
    <sheetView zoomScaleNormal="100" workbookViewId="0">
      <selection activeCell="C12" sqref="C12"/>
    </sheetView>
  </sheetViews>
  <sheetFormatPr baseColWidth="10" defaultColWidth="11.42578125" defaultRowHeight="15" x14ac:dyDescent="0.25"/>
  <cols>
    <col min="1" max="1" width="25.85546875" bestFit="1" customWidth="1"/>
    <col min="2" max="2" width="20.85546875" bestFit="1" customWidth="1"/>
    <col min="3" max="3" width="20.28515625" bestFit="1" customWidth="1"/>
    <col min="4" max="4" width="20.85546875" bestFit="1" customWidth="1"/>
    <col min="5" max="5" width="29.42578125" style="80" bestFit="1" customWidth="1"/>
    <col min="6" max="6" width="16.7109375" style="80" bestFit="1" customWidth="1"/>
    <col min="7" max="7" width="13" bestFit="1" customWidth="1"/>
    <col min="8" max="8" width="20.5703125" bestFit="1" customWidth="1"/>
    <col min="9" max="9" width="21" customWidth="1"/>
    <col min="10" max="10" width="20.5703125" style="34" bestFit="1" customWidth="1"/>
    <col min="13" max="13" width="18.7109375" bestFit="1" customWidth="1"/>
    <col min="14" max="14" width="29.42578125" bestFit="1" customWidth="1"/>
    <col min="16" max="17" width="15.28515625" bestFit="1" customWidth="1"/>
    <col min="18" max="18" width="12.7109375" bestFit="1" customWidth="1"/>
  </cols>
  <sheetData>
    <row r="1" spans="1:18" x14ac:dyDescent="0.25">
      <c r="A1" s="86" t="s">
        <v>2</v>
      </c>
      <c r="B1" s="90">
        <v>2022</v>
      </c>
      <c r="G1" s="46" t="s">
        <v>2</v>
      </c>
      <c r="H1" s="47">
        <v>2022</v>
      </c>
      <c r="M1" s="46" t="s">
        <v>2</v>
      </c>
      <c r="N1" s="47">
        <v>2022</v>
      </c>
    </row>
    <row r="2" spans="1:18" x14ac:dyDescent="0.25">
      <c r="G2" s="46" t="s">
        <v>4</v>
      </c>
      <c r="H2" t="s">
        <v>891</v>
      </c>
      <c r="N2" s="81"/>
    </row>
    <row r="3" spans="1:18" x14ac:dyDescent="0.25">
      <c r="A3" s="91" t="s">
        <v>4</v>
      </c>
      <c r="B3" s="91" t="s">
        <v>6</v>
      </c>
      <c r="C3" s="91" t="s">
        <v>11</v>
      </c>
      <c r="D3" s="92" t="s">
        <v>892</v>
      </c>
      <c r="E3" s="92" t="s">
        <v>893</v>
      </c>
      <c r="F3"/>
      <c r="J3"/>
      <c r="M3" s="46" t="s">
        <v>894</v>
      </c>
      <c r="N3" t="s">
        <v>893</v>
      </c>
    </row>
    <row r="4" spans="1:18" x14ac:dyDescent="0.25">
      <c r="A4" s="87" t="s">
        <v>211</v>
      </c>
      <c r="B4" s="87" t="s">
        <v>150</v>
      </c>
      <c r="C4" s="87" t="s">
        <v>46</v>
      </c>
      <c r="D4" s="88">
        <v>1</v>
      </c>
      <c r="E4" s="89">
        <v>0</v>
      </c>
      <c r="F4"/>
      <c r="G4" s="46" t="s">
        <v>6</v>
      </c>
      <c r="H4" s="34" t="s">
        <v>895</v>
      </c>
      <c r="J4"/>
      <c r="M4" s="47" t="s">
        <v>211</v>
      </c>
      <c r="N4" s="80">
        <v>1092101059.1600001</v>
      </c>
    </row>
    <row r="5" spans="1:18" x14ac:dyDescent="0.25">
      <c r="A5" s="87" t="s">
        <v>42</v>
      </c>
      <c r="B5" s="87" t="s">
        <v>150</v>
      </c>
      <c r="C5" s="87" t="s">
        <v>46</v>
      </c>
      <c r="D5" s="88">
        <v>1</v>
      </c>
      <c r="E5" s="89">
        <v>0</v>
      </c>
      <c r="F5"/>
      <c r="G5" t="s">
        <v>44</v>
      </c>
      <c r="H5" s="94">
        <v>80</v>
      </c>
      <c r="J5"/>
      <c r="M5" s="47" t="s">
        <v>42</v>
      </c>
      <c r="N5" s="80">
        <v>445309007</v>
      </c>
    </row>
    <row r="6" spans="1:18" x14ac:dyDescent="0.25">
      <c r="A6" s="87" t="s">
        <v>81</v>
      </c>
      <c r="B6" s="87" t="s">
        <v>150</v>
      </c>
      <c r="C6" s="87" t="s">
        <v>46</v>
      </c>
      <c r="D6" s="88">
        <v>3</v>
      </c>
      <c r="E6" s="89">
        <v>0</v>
      </c>
      <c r="F6"/>
      <c r="G6" t="s">
        <v>150</v>
      </c>
      <c r="H6" s="94">
        <v>7</v>
      </c>
      <c r="J6"/>
      <c r="M6" s="47" t="s">
        <v>204</v>
      </c>
      <c r="N6" s="80">
        <v>148688604</v>
      </c>
      <c r="P6" s="80">
        <v>5582250705.0799999</v>
      </c>
      <c r="Q6" s="80">
        <v>5652442259.0799999</v>
      </c>
      <c r="R6" s="80">
        <f>+Q6-P6</f>
        <v>70191554</v>
      </c>
    </row>
    <row r="7" spans="1:18" x14ac:dyDescent="0.25">
      <c r="A7" s="87"/>
      <c r="B7" s="87"/>
      <c r="C7" s="87" t="s">
        <v>94</v>
      </c>
      <c r="D7" s="88">
        <v>2</v>
      </c>
      <c r="E7" s="89">
        <v>0</v>
      </c>
      <c r="F7"/>
      <c r="G7" t="s">
        <v>896</v>
      </c>
      <c r="H7" s="94">
        <v>1</v>
      </c>
      <c r="J7"/>
      <c r="M7" s="47" t="s">
        <v>312</v>
      </c>
      <c r="N7" s="80">
        <v>725165997</v>
      </c>
    </row>
    <row r="8" spans="1:18" x14ac:dyDescent="0.25">
      <c r="A8" s="87" t="s">
        <v>897</v>
      </c>
      <c r="B8" s="87"/>
      <c r="C8" s="87"/>
      <c r="D8" s="88">
        <v>7</v>
      </c>
      <c r="E8" s="89">
        <v>0</v>
      </c>
      <c r="F8"/>
      <c r="G8" t="s">
        <v>898</v>
      </c>
      <c r="H8" s="94">
        <v>2</v>
      </c>
      <c r="J8"/>
      <c r="M8" s="47" t="s">
        <v>68</v>
      </c>
      <c r="N8" s="80">
        <v>1114257897.27</v>
      </c>
    </row>
    <row r="9" spans="1:18" x14ac:dyDescent="0.25">
      <c r="E9"/>
      <c r="F9"/>
      <c r="G9" t="s">
        <v>523</v>
      </c>
      <c r="H9" s="94">
        <v>4</v>
      </c>
      <c r="J9"/>
      <c r="M9" s="47" t="s">
        <v>81</v>
      </c>
      <c r="N9" s="80">
        <v>961291473.98000002</v>
      </c>
    </row>
    <row r="10" spans="1:18" x14ac:dyDescent="0.25">
      <c r="E10"/>
      <c r="F10"/>
      <c r="G10" t="s">
        <v>630</v>
      </c>
      <c r="H10" s="94">
        <v>1</v>
      </c>
      <c r="J10"/>
      <c r="M10" s="47" t="s">
        <v>487</v>
      </c>
      <c r="N10" s="80">
        <v>1115666666.6700001</v>
      </c>
    </row>
    <row r="11" spans="1:18" x14ac:dyDescent="0.25">
      <c r="E11"/>
      <c r="F11"/>
      <c r="G11" t="s">
        <v>897</v>
      </c>
      <c r="H11" s="94">
        <v>95</v>
      </c>
      <c r="J11"/>
      <c r="M11" s="47" t="s">
        <v>897</v>
      </c>
      <c r="N11" s="80">
        <v>5602480705.0799999</v>
      </c>
    </row>
    <row r="12" spans="1:18" x14ac:dyDescent="0.25">
      <c r="E12"/>
      <c r="F12"/>
      <c r="J12"/>
    </row>
    <row r="13" spans="1:18" x14ac:dyDescent="0.25">
      <c r="E13"/>
      <c r="F13"/>
      <c r="J13"/>
    </row>
    <row r="14" spans="1:18" x14ac:dyDescent="0.25">
      <c r="E14"/>
      <c r="F14"/>
      <c r="J14"/>
    </row>
    <row r="15" spans="1:18" x14ac:dyDescent="0.25">
      <c r="E15"/>
      <c r="F15"/>
      <c r="J15"/>
    </row>
    <row r="16" spans="1:18" x14ac:dyDescent="0.25">
      <c r="E16"/>
      <c r="F16"/>
      <c r="J16"/>
    </row>
    <row r="17" spans="5:10" x14ac:dyDescent="0.25">
      <c r="E17"/>
      <c r="F17"/>
      <c r="J17"/>
    </row>
    <row r="18" spans="5:10" x14ac:dyDescent="0.25">
      <c r="E18"/>
      <c r="F18"/>
      <c r="J18"/>
    </row>
    <row r="19" spans="5:10" x14ac:dyDescent="0.25">
      <c r="E19"/>
      <c r="F19"/>
      <c r="J19"/>
    </row>
    <row r="20" spans="5:10" x14ac:dyDescent="0.25">
      <c r="E20"/>
      <c r="F20"/>
      <c r="J20"/>
    </row>
    <row r="21" spans="5:10" x14ac:dyDescent="0.25">
      <c r="E21"/>
      <c r="F21"/>
      <c r="J21"/>
    </row>
    <row r="22" spans="5:10" x14ac:dyDescent="0.25">
      <c r="E22"/>
      <c r="F22"/>
    </row>
    <row r="23" spans="5:10" x14ac:dyDescent="0.25">
      <c r="E23"/>
      <c r="F23"/>
    </row>
    <row r="24" spans="5:10" x14ac:dyDescent="0.25">
      <c r="E24"/>
      <c r="F24"/>
    </row>
    <row r="25" spans="5:10" x14ac:dyDescent="0.25">
      <c r="E25"/>
      <c r="F25"/>
    </row>
    <row r="26" spans="5:10" x14ac:dyDescent="0.25">
      <c r="E26"/>
      <c r="F26"/>
    </row>
    <row r="27" spans="5:10" x14ac:dyDescent="0.25">
      <c r="E27"/>
      <c r="F27"/>
    </row>
    <row r="28" spans="5:10" x14ac:dyDescent="0.25">
      <c r="E28"/>
      <c r="F28"/>
    </row>
  </sheetData>
  <pageMargins left="0.7" right="0.7" top="0.75" bottom="0.75" header="0.3" footer="0.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60266-7A5C-45F1-9E9E-0815AAD3EF19}">
  <dimension ref="A1:X7"/>
  <sheetViews>
    <sheetView workbookViewId="0"/>
  </sheetViews>
  <sheetFormatPr baseColWidth="10" defaultColWidth="11.42578125" defaultRowHeight="15" x14ac:dyDescent="0.25"/>
  <cols>
    <col min="1" max="1" width="21.42578125" customWidth="1"/>
    <col min="2" max="2" width="22.7109375" customWidth="1"/>
    <col min="3" max="3" width="15.5703125" customWidth="1"/>
    <col min="4" max="4" width="24.42578125" bestFit="1" customWidth="1"/>
    <col min="5" max="5" width="31.85546875" customWidth="1"/>
    <col min="6" max="6" width="15.28515625" bestFit="1" customWidth="1"/>
    <col min="7" max="7" width="26.5703125" customWidth="1"/>
    <col min="8" max="8" width="13.7109375" customWidth="1"/>
    <col min="9" max="9" width="24.42578125" customWidth="1"/>
    <col min="10" max="10" width="15.28515625" bestFit="1" customWidth="1"/>
    <col min="11" max="11" width="23.140625" customWidth="1"/>
    <col min="12" max="12" width="13.7109375" bestFit="1" customWidth="1"/>
    <col min="13" max="13" width="27.7109375" customWidth="1"/>
    <col min="15" max="15" width="22.85546875" customWidth="1"/>
    <col min="16" max="16" width="13.7109375" bestFit="1" customWidth="1"/>
    <col min="17" max="17" width="27.85546875" customWidth="1"/>
    <col min="18" max="18" width="13.7109375" bestFit="1" customWidth="1"/>
    <col min="19" max="19" width="28.140625" customWidth="1"/>
    <col min="20" max="20" width="13.7109375" bestFit="1" customWidth="1"/>
    <col min="21" max="21" width="28.28515625" customWidth="1"/>
    <col min="22" max="22" width="13.7109375" bestFit="1" customWidth="1"/>
    <col min="23" max="23" width="26.5703125" customWidth="1"/>
    <col min="24" max="24" width="12.7109375" bestFit="1" customWidth="1"/>
  </cols>
  <sheetData>
    <row r="1" spans="1:24" ht="45.75" thickBot="1" x14ac:dyDescent="0.3">
      <c r="A1" s="96" t="s">
        <v>899</v>
      </c>
      <c r="B1" s="97" t="s">
        <v>900</v>
      </c>
      <c r="C1" s="97" t="s">
        <v>901</v>
      </c>
      <c r="D1" s="97" t="s">
        <v>902</v>
      </c>
      <c r="E1" s="159" t="s">
        <v>903</v>
      </c>
      <c r="F1" s="160"/>
      <c r="G1" s="159" t="s">
        <v>904</v>
      </c>
      <c r="H1" s="160"/>
      <c r="I1" s="159" t="s">
        <v>905</v>
      </c>
      <c r="J1" s="160"/>
      <c r="K1" s="159" t="s">
        <v>906</v>
      </c>
      <c r="L1" s="160"/>
      <c r="M1" s="159" t="s">
        <v>907</v>
      </c>
      <c r="N1" s="160"/>
      <c r="O1" s="159" t="s">
        <v>908</v>
      </c>
      <c r="P1" s="160"/>
      <c r="Q1" s="159" t="s">
        <v>909</v>
      </c>
      <c r="R1" s="160"/>
      <c r="S1" s="159" t="s">
        <v>910</v>
      </c>
      <c r="T1" s="160"/>
      <c r="U1" s="159" t="s">
        <v>911</v>
      </c>
      <c r="V1" s="160"/>
      <c r="W1" s="161" t="s">
        <v>912</v>
      </c>
      <c r="X1" s="162"/>
    </row>
    <row r="2" spans="1:24" ht="15.75" thickBot="1" x14ac:dyDescent="0.3">
      <c r="A2" s="98" t="s">
        <v>913</v>
      </c>
      <c r="B2" s="99" t="s">
        <v>914</v>
      </c>
      <c r="C2" s="99" t="s">
        <v>915</v>
      </c>
      <c r="D2" s="99" t="s">
        <v>916</v>
      </c>
      <c r="E2" s="100"/>
      <c r="F2" s="101">
        <f>SUM(F4:F1048576)</f>
        <v>1526515976</v>
      </c>
      <c r="G2" s="99"/>
      <c r="H2" s="101">
        <f>SUM(H4:H1048576)</f>
        <v>379617028</v>
      </c>
      <c r="I2" s="99"/>
      <c r="J2" s="101">
        <f>SUM(J4:J1048576)</f>
        <v>1281488052.27</v>
      </c>
      <c r="K2" s="99"/>
      <c r="L2" s="101">
        <f>SUM(L4:L1048576)</f>
        <v>72650000</v>
      </c>
      <c r="M2" s="99"/>
      <c r="N2" s="101">
        <f>SUM(N4:N1048576)</f>
        <v>0</v>
      </c>
      <c r="O2" s="99"/>
      <c r="P2" s="101">
        <f>SUM(P4:P1048576)</f>
        <v>698576621.16000009</v>
      </c>
      <c r="Q2" s="99"/>
      <c r="R2" s="101">
        <f>SUM(R4:R1048576)</f>
        <v>244628000</v>
      </c>
      <c r="S2" s="99"/>
      <c r="T2" s="101">
        <f>SUM(T4:T1048576)</f>
        <v>236800139</v>
      </c>
      <c r="U2" s="99"/>
      <c r="V2" s="101">
        <f>SUM(V4:V1048576)</f>
        <v>374714083</v>
      </c>
      <c r="W2" s="99"/>
      <c r="X2" s="101">
        <f>SUM(X4:X1048576)</f>
        <v>53434865.650000006</v>
      </c>
    </row>
    <row r="3" spans="1:24" ht="45.75" thickBot="1" x14ac:dyDescent="0.3">
      <c r="A3" s="98"/>
      <c r="B3" s="102" t="s">
        <v>917</v>
      </c>
      <c r="C3" s="102" t="s">
        <v>915</v>
      </c>
      <c r="D3" s="102" t="s">
        <v>916</v>
      </c>
      <c r="E3" s="102" t="s">
        <v>918</v>
      </c>
      <c r="F3" s="102"/>
      <c r="G3" s="102" t="s">
        <v>919</v>
      </c>
      <c r="H3" s="102"/>
      <c r="I3" s="102" t="s">
        <v>920</v>
      </c>
      <c r="J3" s="102"/>
      <c r="K3" s="102" t="s">
        <v>921</v>
      </c>
      <c r="L3" s="103"/>
      <c r="M3" s="102" t="s">
        <v>922</v>
      </c>
      <c r="N3" s="104">
        <v>0</v>
      </c>
      <c r="O3" s="105" t="s">
        <v>923</v>
      </c>
      <c r="P3" s="47"/>
      <c r="Q3" s="105" t="s">
        <v>924</v>
      </c>
      <c r="R3" s="47"/>
      <c r="S3" s="105" t="s">
        <v>925</v>
      </c>
      <c r="T3" s="47"/>
      <c r="U3" s="105" t="s">
        <v>926</v>
      </c>
      <c r="V3" s="47"/>
      <c r="W3" s="105" t="s">
        <v>927</v>
      </c>
      <c r="X3" s="47"/>
    </row>
    <row r="4" spans="1:24" x14ac:dyDescent="0.25">
      <c r="E4" t="s">
        <v>42</v>
      </c>
      <c r="F4" s="95">
        <v>400387007</v>
      </c>
      <c r="G4" t="s">
        <v>42</v>
      </c>
      <c r="H4" s="95">
        <v>32000000</v>
      </c>
      <c r="I4" s="106" t="s">
        <v>211</v>
      </c>
      <c r="J4" s="107">
        <v>311074790</v>
      </c>
      <c r="K4" s="106" t="s">
        <v>81</v>
      </c>
      <c r="L4" s="107">
        <v>72650000</v>
      </c>
      <c r="O4" s="106" t="s">
        <v>211</v>
      </c>
      <c r="P4" s="107">
        <v>655796621.16000009</v>
      </c>
      <c r="Q4" s="106" t="s">
        <v>211</v>
      </c>
      <c r="R4" s="107">
        <v>7000000</v>
      </c>
      <c r="S4" s="106" t="s">
        <v>204</v>
      </c>
      <c r="T4" s="107">
        <v>72449104</v>
      </c>
      <c r="U4" s="106" t="s">
        <v>312</v>
      </c>
      <c r="V4" s="107">
        <v>85000000</v>
      </c>
      <c r="W4" s="106" t="s">
        <v>81</v>
      </c>
      <c r="X4" s="107">
        <v>22768198.98</v>
      </c>
    </row>
    <row r="5" spans="1:24" x14ac:dyDescent="0.25">
      <c r="E5" t="s">
        <v>312</v>
      </c>
      <c r="F5" s="95">
        <v>374068969</v>
      </c>
      <c r="G5" t="s">
        <v>312</v>
      </c>
      <c r="H5" s="95">
        <v>236097028</v>
      </c>
      <c r="I5" s="106" t="s">
        <v>204</v>
      </c>
      <c r="J5" s="107">
        <v>33459500</v>
      </c>
      <c r="O5" s="106" t="s">
        <v>204</v>
      </c>
      <c r="P5" s="107">
        <v>42780000</v>
      </c>
      <c r="Q5" s="106" t="s">
        <v>42</v>
      </c>
      <c r="R5" s="107">
        <v>2450000</v>
      </c>
      <c r="S5" s="106" t="s">
        <v>312</v>
      </c>
      <c r="T5" s="107">
        <v>0</v>
      </c>
      <c r="U5" s="106" t="s">
        <v>81</v>
      </c>
      <c r="V5" s="107">
        <v>241714083</v>
      </c>
      <c r="W5" s="106" t="s">
        <v>487</v>
      </c>
      <c r="X5" s="107">
        <v>30666666.670000002</v>
      </c>
    </row>
    <row r="6" spans="1:24" x14ac:dyDescent="0.25">
      <c r="E6" t="s">
        <v>81</v>
      </c>
      <c r="F6" s="95">
        <v>10060000</v>
      </c>
      <c r="G6" t="s">
        <v>81</v>
      </c>
      <c r="H6" s="95">
        <v>9520000</v>
      </c>
      <c r="I6" s="106" t="s">
        <v>68</v>
      </c>
      <c r="J6" s="107">
        <v>868948897.26999998</v>
      </c>
      <c r="Q6" s="106" t="s">
        <v>81</v>
      </c>
      <c r="R6" s="107">
        <v>235178000</v>
      </c>
      <c r="S6" s="106" t="s">
        <v>81</v>
      </c>
      <c r="T6" s="107">
        <v>102351035</v>
      </c>
      <c r="U6" s="106" t="s">
        <v>487</v>
      </c>
      <c r="V6" s="107">
        <v>48000000</v>
      </c>
    </row>
    <row r="7" spans="1:24" x14ac:dyDescent="0.25">
      <c r="E7" t="s">
        <v>487</v>
      </c>
      <c r="F7" s="95">
        <v>742000000</v>
      </c>
      <c r="G7" t="s">
        <v>487</v>
      </c>
      <c r="H7" s="95">
        <v>102000000</v>
      </c>
      <c r="I7" s="106" t="s">
        <v>81</v>
      </c>
      <c r="J7" s="107">
        <v>68004865</v>
      </c>
      <c r="S7" s="106" t="s">
        <v>487</v>
      </c>
      <c r="T7" s="107">
        <v>62000000</v>
      </c>
    </row>
  </sheetData>
  <mergeCells count="10">
    <mergeCell ref="Q1:R1"/>
    <mergeCell ref="S1:T1"/>
    <mergeCell ref="U1:V1"/>
    <mergeCell ref="W1:X1"/>
    <mergeCell ref="E1:F1"/>
    <mergeCell ref="G1:H1"/>
    <mergeCell ref="I1:J1"/>
    <mergeCell ref="K1:L1"/>
    <mergeCell ref="M1:N1"/>
    <mergeCell ref="O1:P1"/>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0D9C8-D694-4F96-9773-A0E3C5B2E418}">
  <dimension ref="A1:S24"/>
  <sheetViews>
    <sheetView topLeftCell="H1" workbookViewId="0">
      <selection activeCell="P3" sqref="P3"/>
    </sheetView>
  </sheetViews>
  <sheetFormatPr baseColWidth="10" defaultColWidth="11.42578125" defaultRowHeight="15" x14ac:dyDescent="0.25"/>
  <cols>
    <col min="1" max="1" width="11.42578125" style="114"/>
    <col min="2" max="2" width="15" style="114" bestFit="1" customWidth="1"/>
    <col min="3" max="3" width="13.42578125" style="114" customWidth="1"/>
    <col min="4" max="4" width="31.7109375" style="114" bestFit="1" customWidth="1"/>
    <col min="5" max="5" width="16.85546875" style="114" customWidth="1"/>
    <col min="6" max="6" width="15.7109375" style="114" customWidth="1"/>
    <col min="7" max="7" width="14.140625" style="114" customWidth="1"/>
    <col min="8" max="8" width="16.5703125" style="114" customWidth="1"/>
    <col min="9" max="9" width="22.140625" style="114" customWidth="1"/>
    <col min="10" max="12" width="17.140625" style="114" customWidth="1"/>
    <col min="13" max="13" width="20.85546875" style="114" customWidth="1"/>
    <col min="14" max="14" width="18.5703125" style="114" customWidth="1"/>
    <col min="15" max="15" width="29.28515625" style="114" customWidth="1"/>
    <col min="16" max="16" width="19.42578125" style="114" customWidth="1"/>
    <col min="17" max="17" width="17.5703125" style="114" customWidth="1"/>
    <col min="18" max="18" width="30.28515625" style="114" customWidth="1"/>
    <col min="19" max="19" width="75.85546875" style="114" customWidth="1"/>
    <col min="20" max="16384" width="11.42578125" style="114"/>
  </cols>
  <sheetData>
    <row r="1" spans="1:19" ht="30" x14ac:dyDescent="0.25">
      <c r="A1" s="126" t="s">
        <v>928</v>
      </c>
      <c r="B1" s="126" t="s">
        <v>4</v>
      </c>
      <c r="C1" s="126" t="s">
        <v>12</v>
      </c>
      <c r="D1" s="126" t="s">
        <v>5</v>
      </c>
      <c r="E1" s="126" t="s">
        <v>25</v>
      </c>
      <c r="F1" s="126" t="s">
        <v>929</v>
      </c>
      <c r="G1" s="126" t="s">
        <v>930</v>
      </c>
      <c r="H1" s="126" t="s">
        <v>931</v>
      </c>
      <c r="I1" s="141" t="s">
        <v>932</v>
      </c>
      <c r="J1" s="128" t="s">
        <v>933</v>
      </c>
      <c r="K1" s="128" t="s">
        <v>934</v>
      </c>
      <c r="L1" s="129" t="s">
        <v>935</v>
      </c>
      <c r="M1" s="129" t="s">
        <v>936</v>
      </c>
      <c r="N1" s="127" t="s">
        <v>937</v>
      </c>
      <c r="O1" s="126" t="s">
        <v>30</v>
      </c>
      <c r="P1" s="127" t="s">
        <v>34</v>
      </c>
      <c r="Q1" s="127" t="s">
        <v>35</v>
      </c>
      <c r="R1" s="127" t="s">
        <v>36</v>
      </c>
      <c r="S1" s="126" t="s">
        <v>938</v>
      </c>
    </row>
    <row r="2" spans="1:19" ht="16.5" x14ac:dyDescent="0.3">
      <c r="A2" s="116"/>
      <c r="B2" s="116" t="s">
        <v>211</v>
      </c>
      <c r="C2" s="116">
        <v>88042</v>
      </c>
      <c r="D2" s="124" t="s">
        <v>224</v>
      </c>
      <c r="E2" s="125">
        <v>44926</v>
      </c>
      <c r="F2" s="117">
        <v>515925341</v>
      </c>
      <c r="G2" s="117">
        <v>0</v>
      </c>
      <c r="H2" s="117">
        <v>515925341</v>
      </c>
      <c r="I2" s="142">
        <v>245582190</v>
      </c>
      <c r="J2" s="118">
        <f>+VF[[#This Row],[ Adicción]]+VF[[#This Row],[VIGENCIA FUTURA]]</f>
        <v>245582190</v>
      </c>
      <c r="K2" s="119">
        <f>+VF[[#This Row],[Total Adición]]/VF[[#This Row],[ Valor Adjudicado]]</f>
        <v>0.4760033487093242</v>
      </c>
      <c r="L2" s="131">
        <f>+VF[[#This Row],[ Valor Total Adjudicado]]+VF[[#This Row],[VIGENCIA FUTURA]]</f>
        <v>761507531</v>
      </c>
      <c r="M2" s="131"/>
      <c r="N2" s="120" t="s">
        <v>939</v>
      </c>
      <c r="O2" s="121" t="s">
        <v>80</v>
      </c>
      <c r="P2" s="124" t="s">
        <v>657</v>
      </c>
      <c r="Q2" s="124" t="s">
        <v>55</v>
      </c>
      <c r="R2" s="124" t="s">
        <v>80</v>
      </c>
      <c r="S2" s="148" t="s">
        <v>940</v>
      </c>
    </row>
    <row r="3" spans="1:19" ht="16.5" x14ac:dyDescent="0.3">
      <c r="A3" s="116"/>
      <c r="B3" s="132" t="s">
        <v>211</v>
      </c>
      <c r="C3" s="132">
        <v>89285</v>
      </c>
      <c r="D3" s="133" t="s">
        <v>420</v>
      </c>
      <c r="E3" s="134">
        <v>44926</v>
      </c>
      <c r="F3" s="135">
        <v>48294008</v>
      </c>
      <c r="G3" s="135">
        <v>0</v>
      </c>
      <c r="H3" s="135">
        <v>48294008</v>
      </c>
      <c r="I3" s="142">
        <v>445718314</v>
      </c>
      <c r="J3" s="136">
        <f>+VF[[#This Row],[ Adicción]]+VF[[#This Row],[VIGENCIA FUTURA]]</f>
        <v>445718314</v>
      </c>
      <c r="K3" s="137">
        <f>+VF[[#This Row],[Total Adición]]/VF[[#This Row],[ Valor Adjudicado]]</f>
        <v>9.2292674072526761</v>
      </c>
      <c r="L3" s="138">
        <f>+VF[[#This Row],[ Valor Total Adjudicado]]+VF[[#This Row],[VIGENCIA FUTURA]]</f>
        <v>494012322</v>
      </c>
      <c r="M3" s="146">
        <v>45291</v>
      </c>
      <c r="N3" s="139" t="s">
        <v>941</v>
      </c>
      <c r="O3" s="140" t="s">
        <v>727</v>
      </c>
      <c r="P3" s="124"/>
      <c r="Q3" s="133" t="s">
        <v>55</v>
      </c>
      <c r="R3" s="133" t="s">
        <v>56</v>
      </c>
      <c r="S3" s="116"/>
    </row>
    <row r="4" spans="1:19" ht="16.5" x14ac:dyDescent="0.3">
      <c r="A4" s="116"/>
      <c r="B4" s="116" t="s">
        <v>211</v>
      </c>
      <c r="C4" s="116">
        <v>90766</v>
      </c>
      <c r="D4" s="124" t="s">
        <v>644</v>
      </c>
      <c r="E4" s="125">
        <v>44926</v>
      </c>
      <c r="F4" s="117">
        <v>7000000</v>
      </c>
      <c r="G4" s="117">
        <v>0</v>
      </c>
      <c r="H4" s="117">
        <v>7000000</v>
      </c>
      <c r="I4" s="143">
        <v>3500000</v>
      </c>
      <c r="J4" s="122">
        <f>+VF[[#This Row],[ Adicción]]+VF[[#This Row],[VIGENCIA FUTURA]]</f>
        <v>3500000</v>
      </c>
      <c r="K4" s="123">
        <f>+VF[[#This Row],[Total Adición]]/VF[[#This Row],[ Valor Adjudicado]]</f>
        <v>0.5</v>
      </c>
      <c r="L4" s="130">
        <f>+VF[[#This Row],[ Valor Total Adjudicado]]+VF[[#This Row],[VIGENCIA FUTURA]]</f>
        <v>10500000</v>
      </c>
      <c r="M4" s="130"/>
      <c r="N4" s="120" t="s">
        <v>939</v>
      </c>
      <c r="O4" s="121" t="s">
        <v>648</v>
      </c>
      <c r="P4" s="124" t="s">
        <v>76</v>
      </c>
      <c r="Q4" s="124" t="s">
        <v>55</v>
      </c>
      <c r="R4" s="124" t="s">
        <v>649</v>
      </c>
      <c r="S4" s="116"/>
    </row>
    <row r="5" spans="1:19" ht="16.5" x14ac:dyDescent="0.3">
      <c r="A5" s="116"/>
      <c r="B5" s="116" t="s">
        <v>42</v>
      </c>
      <c r="C5" s="116">
        <v>2</v>
      </c>
      <c r="D5" s="124" t="s">
        <v>467</v>
      </c>
      <c r="E5" s="125">
        <v>44926</v>
      </c>
      <c r="F5" s="117">
        <v>374068969</v>
      </c>
      <c r="G5" s="117">
        <v>0</v>
      </c>
      <c r="H5" s="117">
        <v>374068969</v>
      </c>
      <c r="I5" s="142">
        <v>15905400</v>
      </c>
      <c r="J5" s="118">
        <f>+VF[[#This Row],[ Adicción]]+VF[[#This Row],[VIGENCIA FUTURA]]</f>
        <v>15905400</v>
      </c>
      <c r="K5" s="119">
        <f>+VF[[#This Row],[Total Adición]]/VF[[#This Row],[ Valor Adjudicado]]</f>
        <v>4.2519966418278335E-2</v>
      </c>
      <c r="L5" s="131">
        <f>+VF[[#This Row],[ Valor Total Adjudicado]]+VF[[#This Row],[VIGENCIA FUTURA]]</f>
        <v>389974369</v>
      </c>
      <c r="M5" s="131"/>
      <c r="N5" s="120" t="s">
        <v>939</v>
      </c>
      <c r="O5" s="121" t="s">
        <v>75</v>
      </c>
      <c r="P5" s="124" t="s">
        <v>811</v>
      </c>
      <c r="Q5" s="124" t="s">
        <v>55</v>
      </c>
      <c r="R5" s="124" t="s">
        <v>80</v>
      </c>
      <c r="S5" s="116" t="s">
        <v>942</v>
      </c>
    </row>
    <row r="6" spans="1:19" ht="16.5" x14ac:dyDescent="0.3">
      <c r="A6" s="116"/>
      <c r="B6" s="116" t="s">
        <v>42</v>
      </c>
      <c r="C6" s="116">
        <v>26</v>
      </c>
      <c r="D6" s="124" t="s">
        <v>43</v>
      </c>
      <c r="E6" s="125">
        <v>44926</v>
      </c>
      <c r="F6" s="117">
        <v>151487000</v>
      </c>
      <c r="G6" s="117">
        <v>0</v>
      </c>
      <c r="H6" s="117">
        <v>151487000</v>
      </c>
      <c r="I6" s="142">
        <v>7616000</v>
      </c>
      <c r="J6" s="118">
        <f>+VF[[#This Row],[ Adicción]]+VF[[#This Row],[VIGENCIA FUTURA]]</f>
        <v>7616000</v>
      </c>
      <c r="K6" s="119">
        <f>+VF[[#This Row],[Total Adición]]/VF[[#This Row],[ Valor Adjudicado]]</f>
        <v>5.0274941084053421E-2</v>
      </c>
      <c r="L6" s="131">
        <f>+VF[[#This Row],[ Valor Total Adjudicado]]+VF[[#This Row],[VIGENCIA FUTURA]]</f>
        <v>159103000</v>
      </c>
      <c r="M6" s="131"/>
      <c r="N6" s="120"/>
      <c r="O6" s="121" t="s">
        <v>943</v>
      </c>
      <c r="P6" s="124" t="s">
        <v>811</v>
      </c>
      <c r="Q6" s="124" t="s">
        <v>91</v>
      </c>
      <c r="R6" s="124" t="s">
        <v>486</v>
      </c>
      <c r="S6" s="116" t="s">
        <v>944</v>
      </c>
    </row>
    <row r="7" spans="1:19" ht="16.5" x14ac:dyDescent="0.3">
      <c r="A7" s="116"/>
      <c r="B7" s="116" t="s">
        <v>42</v>
      </c>
      <c r="C7" s="116">
        <v>28</v>
      </c>
      <c r="D7" s="124" t="s">
        <v>100</v>
      </c>
      <c r="E7" s="125">
        <v>44926</v>
      </c>
      <c r="F7" s="117">
        <v>124444680</v>
      </c>
      <c r="G7" s="117">
        <v>0</v>
      </c>
      <c r="H7" s="117">
        <v>124444680</v>
      </c>
      <c r="I7" s="142">
        <v>7211400</v>
      </c>
      <c r="J7" s="118">
        <f>+VF[[#This Row],[ Adicción]]+VF[[#This Row],[VIGENCIA FUTURA]]</f>
        <v>7211400</v>
      </c>
      <c r="K7" s="119">
        <f>+VF[[#This Row],[Total Adición]]/VF[[#This Row],[ Valor Adjudicado]]</f>
        <v>5.7948640311502264E-2</v>
      </c>
      <c r="L7" s="131">
        <f>+VF[[#This Row],[ Valor Total Adjudicado]]+VF[[#This Row],[VIGENCIA FUTURA]]</f>
        <v>131656080</v>
      </c>
      <c r="M7" s="146">
        <v>44957</v>
      </c>
      <c r="N7" s="120" t="s">
        <v>945</v>
      </c>
      <c r="O7" s="121" t="s">
        <v>946</v>
      </c>
      <c r="P7" s="124"/>
      <c r="Q7" s="124" t="s">
        <v>55</v>
      </c>
      <c r="R7" s="124"/>
      <c r="S7" s="116"/>
    </row>
    <row r="8" spans="1:19" ht="16.5" x14ac:dyDescent="0.3">
      <c r="A8" s="116"/>
      <c r="B8" s="116" t="s">
        <v>42</v>
      </c>
      <c r="C8" s="116">
        <v>29</v>
      </c>
      <c r="D8" s="124" t="s">
        <v>60</v>
      </c>
      <c r="E8" s="125">
        <v>44926</v>
      </c>
      <c r="F8" s="117">
        <v>107175327</v>
      </c>
      <c r="G8" s="117">
        <v>0</v>
      </c>
      <c r="H8" s="117">
        <v>107175327</v>
      </c>
      <c r="I8" s="142">
        <v>24848280</v>
      </c>
      <c r="J8" s="118">
        <f>+VF[[#This Row],[ Adicción]]+VF[[#This Row],[VIGENCIA FUTURA]]</f>
        <v>24848280</v>
      </c>
      <c r="K8" s="119">
        <f>+VF[[#This Row],[Total Adición]]/VF[[#This Row],[ Valor Adjudicado]]</f>
        <v>0.23184701829741095</v>
      </c>
      <c r="L8" s="131">
        <f>+VF[[#This Row],[ Valor Total Adjudicado]]+VF[[#This Row],[VIGENCIA FUTURA]]</f>
        <v>132023607</v>
      </c>
      <c r="M8" s="146">
        <v>45016</v>
      </c>
      <c r="N8" s="120"/>
      <c r="O8" s="121" t="s">
        <v>703</v>
      </c>
      <c r="P8" s="124" t="s">
        <v>811</v>
      </c>
      <c r="Q8" s="124" t="s">
        <v>55</v>
      </c>
      <c r="R8" s="124"/>
      <c r="S8" s="149" t="s">
        <v>947</v>
      </c>
    </row>
    <row r="9" spans="1:19" ht="16.5" x14ac:dyDescent="0.3">
      <c r="A9" s="116"/>
      <c r="B9" s="116" t="s">
        <v>42</v>
      </c>
      <c r="C9" s="116">
        <v>31</v>
      </c>
      <c r="D9" s="124" t="s">
        <v>313</v>
      </c>
      <c r="E9" s="125">
        <v>44926</v>
      </c>
      <c r="F9" s="117">
        <v>236097028</v>
      </c>
      <c r="G9" s="117">
        <v>30000000</v>
      </c>
      <c r="H9" s="117">
        <v>266097028</v>
      </c>
      <c r="I9" s="142">
        <v>88048520</v>
      </c>
      <c r="J9" s="118">
        <f>+VF[[#This Row],[ Adicción]]+VF[[#This Row],[VIGENCIA FUTURA]]</f>
        <v>118048520</v>
      </c>
      <c r="K9" s="119">
        <f>+VF[[#This Row],[Total Adición]]/VF[[#This Row],[ Valor Adjudicado]]</f>
        <v>0.50000002541328048</v>
      </c>
      <c r="L9" s="131">
        <f>+VF[[#This Row],[ Valor Total Adjudicado]]+VF[[#This Row],[VIGENCIA FUTURA]]</f>
        <v>354145548</v>
      </c>
      <c r="M9" s="131"/>
      <c r="N9" s="120"/>
      <c r="O9" s="121" t="s">
        <v>496</v>
      </c>
      <c r="P9" s="124"/>
      <c r="Q9" s="124" t="s">
        <v>79</v>
      </c>
      <c r="R9" s="124"/>
      <c r="S9" s="116"/>
    </row>
    <row r="10" spans="1:19" ht="16.5" x14ac:dyDescent="0.3">
      <c r="A10" s="116"/>
      <c r="B10" s="116" t="s">
        <v>42</v>
      </c>
      <c r="C10" s="116">
        <v>67</v>
      </c>
      <c r="D10" s="124" t="s">
        <v>792</v>
      </c>
      <c r="E10" s="125">
        <v>44925</v>
      </c>
      <c r="F10" s="117">
        <v>85000000</v>
      </c>
      <c r="G10" s="117">
        <v>0</v>
      </c>
      <c r="H10" s="117">
        <v>85000000</v>
      </c>
      <c r="I10" s="142">
        <v>40000000</v>
      </c>
      <c r="J10" s="118">
        <f>+VF[[#This Row],[ Adicción]]+VF[[#This Row],[VIGENCIA FUTURA]]</f>
        <v>40000000</v>
      </c>
      <c r="K10" s="119">
        <f>+VF[[#This Row],[Total Adición]]/VF[[#This Row],[ Valor Adjudicado]]</f>
        <v>0.47058823529411764</v>
      </c>
      <c r="L10" s="131">
        <f>+VF[[#This Row],[ Valor Total Adjudicado]]+VF[[#This Row],[VIGENCIA FUTURA]]</f>
        <v>125000000</v>
      </c>
      <c r="M10" s="131"/>
      <c r="N10" s="120"/>
      <c r="O10" s="121" t="s">
        <v>948</v>
      </c>
      <c r="P10" s="124" t="s">
        <v>76</v>
      </c>
      <c r="Q10" s="124" t="s">
        <v>55</v>
      </c>
      <c r="R10" s="124" t="s">
        <v>948</v>
      </c>
      <c r="S10" s="116"/>
    </row>
    <row r="11" spans="1:19" ht="16.5" x14ac:dyDescent="0.3">
      <c r="A11" s="116"/>
      <c r="B11" s="116" t="s">
        <v>68</v>
      </c>
      <c r="C11" s="116">
        <v>42</v>
      </c>
      <c r="D11" s="124" t="s">
        <v>69</v>
      </c>
      <c r="E11" s="125">
        <v>44926</v>
      </c>
      <c r="F11" s="117">
        <v>868948897.26999998</v>
      </c>
      <c r="G11" s="117">
        <v>0</v>
      </c>
      <c r="H11" s="117">
        <v>868948897.26999998</v>
      </c>
      <c r="I11" s="142">
        <v>316297370</v>
      </c>
      <c r="J11" s="118">
        <f>+VF[[#This Row],[ Adicción]]+VF[[#This Row],[VIGENCIA FUTURA]]</f>
        <v>316297370</v>
      </c>
      <c r="K11" s="119">
        <f>+VF[[#This Row],[Total Adición]]/VF[[#This Row],[ Valor Adjudicado]]</f>
        <v>0.36399996707944499</v>
      </c>
      <c r="L11" s="131">
        <f>+VF[[#This Row],[ Valor Total Adjudicado]]+VF[[#This Row],[VIGENCIA FUTURA]]</f>
        <v>1185246267.27</v>
      </c>
      <c r="M11" s="131"/>
      <c r="N11" s="120" t="s">
        <v>939</v>
      </c>
      <c r="O11" s="121" t="s">
        <v>75</v>
      </c>
      <c r="P11" s="124" t="s">
        <v>76</v>
      </c>
      <c r="Q11" s="124" t="s">
        <v>55</v>
      </c>
      <c r="R11" s="124" t="s">
        <v>77</v>
      </c>
      <c r="S11" s="116"/>
    </row>
    <row r="12" spans="1:19" ht="16.5" x14ac:dyDescent="0.3">
      <c r="A12" s="116"/>
      <c r="B12" s="116" t="s">
        <v>81</v>
      </c>
      <c r="C12" s="116">
        <v>43</v>
      </c>
      <c r="D12" s="124" t="s">
        <v>144</v>
      </c>
      <c r="E12" s="125">
        <v>44926</v>
      </c>
      <c r="F12" s="117">
        <v>7952175</v>
      </c>
      <c r="G12" s="117">
        <v>0</v>
      </c>
      <c r="H12" s="117">
        <v>7952175</v>
      </c>
      <c r="I12" s="142">
        <v>2650730</v>
      </c>
      <c r="J12" s="118">
        <f>+VF[[#This Row],[ Adicción]]+VF[[#This Row],[VIGENCIA FUTURA]]</f>
        <v>2650730</v>
      </c>
      <c r="K12" s="119">
        <f>+VF[[#This Row],[Total Adición]]/VF[[#This Row],[ Valor Adjudicado]]</f>
        <v>0.33333396209213201</v>
      </c>
      <c r="L12" s="131">
        <f>+VF[[#This Row],[ Valor Total Adjudicado]]+VF[[#This Row],[VIGENCIA FUTURA]]</f>
        <v>10602905</v>
      </c>
      <c r="M12" s="146">
        <v>45016</v>
      </c>
      <c r="N12" s="120" t="s">
        <v>939</v>
      </c>
      <c r="O12" s="121" t="s">
        <v>110</v>
      </c>
      <c r="P12" s="124" t="s">
        <v>811</v>
      </c>
      <c r="Q12" s="124" t="s">
        <v>55</v>
      </c>
      <c r="R12" s="124" t="s">
        <v>110</v>
      </c>
      <c r="S12" s="149" t="s">
        <v>949</v>
      </c>
    </row>
    <row r="13" spans="1:19" ht="16.5" x14ac:dyDescent="0.3">
      <c r="A13" s="116" t="s">
        <v>950</v>
      </c>
      <c r="B13" s="116" t="s">
        <v>81</v>
      </c>
      <c r="C13" s="116">
        <v>44</v>
      </c>
      <c r="D13" s="124" t="s">
        <v>639</v>
      </c>
      <c r="E13" s="125">
        <v>44915</v>
      </c>
      <c r="F13" s="117">
        <v>72650000</v>
      </c>
      <c r="G13" s="117">
        <v>0</v>
      </c>
      <c r="H13" s="117">
        <v>72650000</v>
      </c>
      <c r="I13" s="142">
        <v>24733800</v>
      </c>
      <c r="J13" s="118">
        <f>+VF[[#This Row],[ Adicción]]+VF[[#This Row],[VIGENCIA FUTURA]]</f>
        <v>24733800</v>
      </c>
      <c r="K13" s="119">
        <f>+VF[[#This Row],[Total Adición]]/VF[[#This Row],[ Valor Adjudicado]]</f>
        <v>0.34045147969717826</v>
      </c>
      <c r="L13" s="131">
        <f>+VF[[#This Row],[ Valor Total Adjudicado]]+VF[[#This Row],[VIGENCIA FUTURA]]</f>
        <v>97383800</v>
      </c>
      <c r="M13" s="131"/>
      <c r="N13" s="120"/>
      <c r="O13" s="121" t="s">
        <v>75</v>
      </c>
      <c r="P13" s="124" t="s">
        <v>811</v>
      </c>
      <c r="Q13" s="124" t="s">
        <v>55</v>
      </c>
      <c r="R13" s="124" t="s">
        <v>80</v>
      </c>
      <c r="S13" s="149" t="s">
        <v>949</v>
      </c>
    </row>
    <row r="14" spans="1:19" ht="16.5" x14ac:dyDescent="0.3">
      <c r="A14" s="116"/>
      <c r="B14" s="116" t="s">
        <v>81</v>
      </c>
      <c r="C14" s="116">
        <v>50</v>
      </c>
      <c r="D14" s="124" t="s">
        <v>661</v>
      </c>
      <c r="E14" s="125">
        <v>44911</v>
      </c>
      <c r="F14" s="117">
        <v>47224000</v>
      </c>
      <c r="G14" s="117">
        <v>0</v>
      </c>
      <c r="H14" s="117">
        <v>47224000</v>
      </c>
      <c r="I14" s="142">
        <v>16000000</v>
      </c>
      <c r="J14" s="118">
        <f>+VF[[#This Row],[ Adicción]]+VF[[#This Row],[VIGENCIA FUTURA]]</f>
        <v>16000000</v>
      </c>
      <c r="K14" s="119">
        <f>+VF[[#This Row],[Total Adición]]/VF[[#This Row],[ Valor Adjudicado]]</f>
        <v>0.33881077418261901</v>
      </c>
      <c r="L14" s="131">
        <f>+VF[[#This Row],[ Valor Total Adjudicado]]+VF[[#This Row],[VIGENCIA FUTURA]]</f>
        <v>63224000</v>
      </c>
      <c r="M14" s="146">
        <v>45016</v>
      </c>
      <c r="N14" s="120" t="s">
        <v>939</v>
      </c>
      <c r="O14" s="121" t="s">
        <v>88</v>
      </c>
      <c r="P14" s="124" t="s">
        <v>811</v>
      </c>
      <c r="Q14" s="124" t="s">
        <v>55</v>
      </c>
      <c r="R14" s="124" t="s">
        <v>77</v>
      </c>
      <c r="S14" s="149" t="s">
        <v>949</v>
      </c>
    </row>
    <row r="15" spans="1:19" ht="16.5" x14ac:dyDescent="0.3">
      <c r="A15" s="116"/>
      <c r="B15" s="116" t="s">
        <v>81</v>
      </c>
      <c r="C15" s="116">
        <v>52</v>
      </c>
      <c r="D15" s="124" t="s">
        <v>688</v>
      </c>
      <c r="E15" s="125">
        <v>44926</v>
      </c>
      <c r="F15" s="117">
        <v>25094492</v>
      </c>
      <c r="G15" s="117">
        <v>0</v>
      </c>
      <c r="H15" s="117">
        <v>25094492</v>
      </c>
      <c r="I15" s="142">
        <v>9469100</v>
      </c>
      <c r="J15" s="118">
        <f>+VF[[#This Row],[ Adicción]]+VF[[#This Row],[VIGENCIA FUTURA]]</f>
        <v>9469100</v>
      </c>
      <c r="K15" s="119">
        <f>+VF[[#This Row],[Total Adición]]/VF[[#This Row],[ Valor Adjudicado]]</f>
        <v>0.3773377839248549</v>
      </c>
      <c r="L15" s="131">
        <f>+VF[[#This Row],[ Valor Total Adjudicado]]+VF[[#This Row],[VIGENCIA FUTURA]]</f>
        <v>34563592</v>
      </c>
      <c r="M15" s="131"/>
      <c r="N15" s="120" t="s">
        <v>939</v>
      </c>
      <c r="O15" s="121" t="s">
        <v>366</v>
      </c>
      <c r="P15" s="124" t="s">
        <v>811</v>
      </c>
      <c r="Q15" s="124" t="s">
        <v>55</v>
      </c>
      <c r="R15" s="124" t="s">
        <v>366</v>
      </c>
      <c r="S15" s="149" t="s">
        <v>949</v>
      </c>
    </row>
    <row r="16" spans="1:19" ht="16.5" x14ac:dyDescent="0.3">
      <c r="A16" s="116"/>
      <c r="B16" s="116" t="s">
        <v>81</v>
      </c>
      <c r="C16" s="116">
        <v>53</v>
      </c>
      <c r="D16" s="124" t="s">
        <v>696</v>
      </c>
      <c r="E16" s="125">
        <v>44926</v>
      </c>
      <c r="F16" s="117">
        <v>60880800</v>
      </c>
      <c r="G16" s="117">
        <v>0</v>
      </c>
      <c r="H16" s="117">
        <v>60880800</v>
      </c>
      <c r="I16" s="142">
        <v>662860</v>
      </c>
      <c r="J16" s="118">
        <f>+VF[[#This Row],[ Adicción]]+VF[[#This Row],[VIGENCIA FUTURA]]</f>
        <v>662860</v>
      </c>
      <c r="K16" s="119">
        <f>+VF[[#This Row],[Total Adición]]/VF[[#This Row],[ Valor Adjudicado]]</f>
        <v>1.088783327420139E-2</v>
      </c>
      <c r="L16" s="131">
        <f>+VF[[#This Row],[ Valor Total Adjudicado]]+VF[[#This Row],[VIGENCIA FUTURA]]</f>
        <v>61543660</v>
      </c>
      <c r="M16" s="146">
        <v>44957</v>
      </c>
      <c r="N16" s="120" t="s">
        <v>951</v>
      </c>
      <c r="O16" s="121" t="s">
        <v>702</v>
      </c>
      <c r="P16" s="124"/>
      <c r="Q16" s="124" t="s">
        <v>55</v>
      </c>
      <c r="R16" s="124" t="s">
        <v>703</v>
      </c>
      <c r="S16" s="116"/>
    </row>
    <row r="17" spans="1:19" ht="16.5" x14ac:dyDescent="0.3">
      <c r="A17" s="116"/>
      <c r="B17" s="116" t="s">
        <v>81</v>
      </c>
      <c r="C17" s="116">
        <v>58</v>
      </c>
      <c r="D17" s="124" t="s">
        <v>291</v>
      </c>
      <c r="E17" s="125">
        <v>44926</v>
      </c>
      <c r="F17" s="117">
        <v>73890000</v>
      </c>
      <c r="G17" s="117">
        <v>-1050000</v>
      </c>
      <c r="H17" s="117">
        <v>72840000</v>
      </c>
      <c r="I17" s="142">
        <v>7350000</v>
      </c>
      <c r="J17" s="118">
        <f>+VF[[#This Row],[ Adicción]]+VF[[#This Row],[VIGENCIA FUTURA]]</f>
        <v>6300000</v>
      </c>
      <c r="K17" s="119">
        <f>+VF[[#This Row],[Total Adición]]/VF[[#This Row],[ Valor Adjudicado]]</f>
        <v>8.5261875761266745E-2</v>
      </c>
      <c r="L17" s="131">
        <f>+VF[[#This Row],[ Valor Total Adjudicado]]+VF[[#This Row],[VIGENCIA FUTURA]]</f>
        <v>80190000</v>
      </c>
      <c r="M17" s="146">
        <v>45138</v>
      </c>
      <c r="N17" s="120"/>
      <c r="O17" s="121" t="s">
        <v>703</v>
      </c>
      <c r="P17" s="124" t="s">
        <v>76</v>
      </c>
      <c r="Q17" s="124" t="s">
        <v>55</v>
      </c>
      <c r="R17" s="124" t="s">
        <v>703</v>
      </c>
      <c r="S17" s="116"/>
    </row>
    <row r="18" spans="1:19" ht="16.5" x14ac:dyDescent="0.3">
      <c r="A18" s="116"/>
      <c r="B18" s="116" t="s">
        <v>81</v>
      </c>
      <c r="C18" s="116">
        <v>62</v>
      </c>
      <c r="D18" s="124" t="s">
        <v>164</v>
      </c>
      <c r="E18" s="125">
        <v>44926</v>
      </c>
      <c r="F18" s="117">
        <v>60825765</v>
      </c>
      <c r="G18" s="117">
        <v>0</v>
      </c>
      <c r="H18" s="117">
        <v>60825765</v>
      </c>
      <c r="I18" s="142">
        <v>28760000</v>
      </c>
      <c r="J18" s="118">
        <f>+VF[[#This Row],[ Adicción]]+VF[[#This Row],[VIGENCIA FUTURA]]</f>
        <v>28760000</v>
      </c>
      <c r="K18" s="119">
        <f>+VF[[#This Row],[Total Adición]]/VF[[#This Row],[ Valor Adjudicado]]</f>
        <v>0.4728259480172588</v>
      </c>
      <c r="L18" s="131">
        <f>+VF[[#This Row],[ Valor Total Adjudicado]]+VF[[#This Row],[VIGENCIA FUTURA]]</f>
        <v>89585765</v>
      </c>
      <c r="M18" s="146">
        <v>45016</v>
      </c>
      <c r="N18" s="120" t="s">
        <v>939</v>
      </c>
      <c r="O18" s="121" t="s">
        <v>727</v>
      </c>
      <c r="P18" s="124" t="s">
        <v>657</v>
      </c>
      <c r="Q18" s="124" t="s">
        <v>55</v>
      </c>
      <c r="R18" s="124" t="s">
        <v>703</v>
      </c>
      <c r="S18" s="149" t="s">
        <v>949</v>
      </c>
    </row>
    <row r="19" spans="1:19" ht="16.5" x14ac:dyDescent="0.3">
      <c r="A19" s="116"/>
      <c r="B19" s="116" t="s">
        <v>81</v>
      </c>
      <c r="C19" s="116">
        <v>70</v>
      </c>
      <c r="D19" s="124" t="s">
        <v>780</v>
      </c>
      <c r="E19" s="125">
        <v>44926</v>
      </c>
      <c r="F19" s="117">
        <v>54330059</v>
      </c>
      <c r="G19" s="117">
        <v>0</v>
      </c>
      <c r="H19" s="117">
        <v>54330059</v>
      </c>
      <c r="I19" s="142">
        <v>15095150</v>
      </c>
      <c r="J19" s="118">
        <f>+VF[[#This Row],[ Adicción]]+VF[[#This Row],[VIGENCIA FUTURA]]</f>
        <v>15095150</v>
      </c>
      <c r="K19" s="119">
        <f>+VF[[#This Row],[Total Adición]]/VF[[#This Row],[ Valor Adjudicado]]</f>
        <v>0.27784159041682616</v>
      </c>
      <c r="L19" s="131">
        <f>+VF[[#This Row],[ Valor Total Adjudicado]]+VF[[#This Row],[VIGENCIA FUTURA]]</f>
        <v>69425209</v>
      </c>
      <c r="M19" s="146">
        <v>45169</v>
      </c>
      <c r="N19" s="120" t="s">
        <v>945</v>
      </c>
      <c r="O19" s="121" t="s">
        <v>946</v>
      </c>
      <c r="P19" s="124" t="s">
        <v>657</v>
      </c>
      <c r="Q19" s="124" t="s">
        <v>55</v>
      </c>
      <c r="R19" s="124" t="s">
        <v>56</v>
      </c>
      <c r="S19" s="116"/>
    </row>
    <row r="20" spans="1:19" x14ac:dyDescent="0.25">
      <c r="A20"/>
      <c r="B20" s="114" t="s">
        <v>952</v>
      </c>
      <c r="I20" s="145">
        <f>SUBTOTAL(109,VF[VIGENCIA FUTURA])</f>
        <v>1299449114</v>
      </c>
      <c r="J20" s="115"/>
      <c r="K20" s="115"/>
      <c r="L20" s="144"/>
      <c r="M20" s="144"/>
      <c r="P20"/>
      <c r="Q20"/>
      <c r="R20"/>
      <c r="S20"/>
    </row>
    <row r="24" spans="1:19" x14ac:dyDescent="0.25">
      <c r="J24" s="147">
        <f>108000000/12</f>
        <v>9000000</v>
      </c>
      <c r="K24" s="147">
        <f>95000000/9</f>
        <v>10555555.555555556</v>
      </c>
    </row>
  </sheetData>
  <pageMargins left="0.7" right="0.7" top="0.75" bottom="0.75" header="0.3" footer="0.3"/>
  <pageSetup paperSize="9"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DB9E7-DFF4-4F1E-AF0B-8A157DC5193E}">
  <dimension ref="A1:F20"/>
  <sheetViews>
    <sheetView zoomScale="80" zoomScaleNormal="80" workbookViewId="0">
      <selection activeCell="A14" sqref="A14"/>
    </sheetView>
  </sheetViews>
  <sheetFormatPr baseColWidth="10" defaultColWidth="11.42578125" defaultRowHeight="15" x14ac:dyDescent="0.25"/>
  <cols>
    <col min="1" max="1" width="13.5703125" bestFit="1" customWidth="1"/>
    <col min="2" max="2" width="34.7109375" bestFit="1" customWidth="1"/>
    <col min="3" max="3" width="24.85546875" style="80" bestFit="1" customWidth="1"/>
    <col min="4" max="4" width="17.140625" style="80" bestFit="1" customWidth="1"/>
    <col min="5" max="5" width="25.7109375" style="80" bestFit="1" customWidth="1"/>
    <col min="6" max="6" width="23.28515625" style="80" bestFit="1" customWidth="1"/>
  </cols>
  <sheetData>
    <row r="1" spans="1:6" x14ac:dyDescent="0.25">
      <c r="A1" s="46" t="s">
        <v>12</v>
      </c>
      <c r="B1" s="46" t="s">
        <v>5</v>
      </c>
      <c r="C1" s="80" t="s">
        <v>953</v>
      </c>
      <c r="D1" s="80" t="s">
        <v>954</v>
      </c>
      <c r="E1" s="80" t="s">
        <v>955</v>
      </c>
      <c r="F1" s="80" t="s">
        <v>956</v>
      </c>
    </row>
    <row r="2" spans="1:6" x14ac:dyDescent="0.25">
      <c r="A2">
        <v>2</v>
      </c>
      <c r="B2" t="s">
        <v>467</v>
      </c>
      <c r="C2" s="80">
        <v>374068969</v>
      </c>
      <c r="D2" s="80">
        <v>0</v>
      </c>
      <c r="E2" s="80">
        <v>15905400</v>
      </c>
      <c r="F2" s="80">
        <v>389974369</v>
      </c>
    </row>
    <row r="3" spans="1:6" x14ac:dyDescent="0.25">
      <c r="A3">
        <v>26</v>
      </c>
      <c r="B3" t="s">
        <v>43</v>
      </c>
      <c r="C3" s="80">
        <v>151487000</v>
      </c>
      <c r="D3" s="80">
        <v>0</v>
      </c>
      <c r="E3" s="80">
        <v>7616000</v>
      </c>
      <c r="F3" s="80">
        <v>159103000</v>
      </c>
    </row>
    <row r="4" spans="1:6" x14ac:dyDescent="0.25">
      <c r="A4">
        <v>28</v>
      </c>
      <c r="B4" t="s">
        <v>100</v>
      </c>
      <c r="C4" s="80">
        <v>124444680</v>
      </c>
      <c r="D4" s="80">
        <v>0</v>
      </c>
      <c r="E4" s="80">
        <v>7211400</v>
      </c>
      <c r="F4" s="80">
        <v>131656080</v>
      </c>
    </row>
    <row r="5" spans="1:6" x14ac:dyDescent="0.25">
      <c r="A5">
        <v>29</v>
      </c>
      <c r="B5" t="s">
        <v>60</v>
      </c>
      <c r="C5" s="80">
        <v>107175327</v>
      </c>
      <c r="D5" s="80">
        <v>0</v>
      </c>
      <c r="E5" s="80">
        <v>24848280</v>
      </c>
      <c r="F5" s="80">
        <v>132023607</v>
      </c>
    </row>
    <row r="6" spans="1:6" x14ac:dyDescent="0.25">
      <c r="A6">
        <v>31</v>
      </c>
      <c r="B6" t="s">
        <v>313</v>
      </c>
      <c r="C6" s="80">
        <v>236097028</v>
      </c>
      <c r="D6" s="80">
        <v>30000000</v>
      </c>
      <c r="E6" s="80">
        <v>88048520</v>
      </c>
      <c r="F6" s="80">
        <v>354145548</v>
      </c>
    </row>
    <row r="7" spans="1:6" x14ac:dyDescent="0.25">
      <c r="A7">
        <v>42</v>
      </c>
      <c r="B7" t="s">
        <v>69</v>
      </c>
      <c r="C7" s="80">
        <v>868948897.26999998</v>
      </c>
      <c r="D7" s="80">
        <v>0</v>
      </c>
      <c r="E7" s="80">
        <v>316297370</v>
      </c>
      <c r="F7" s="80">
        <v>1185246267.27</v>
      </c>
    </row>
    <row r="8" spans="1:6" x14ac:dyDescent="0.25">
      <c r="A8">
        <v>43</v>
      </c>
      <c r="B8" t="s">
        <v>144</v>
      </c>
      <c r="C8" s="80">
        <v>7952175</v>
      </c>
      <c r="D8" s="80">
        <v>0</v>
      </c>
      <c r="E8" s="80">
        <v>2650730</v>
      </c>
      <c r="F8" s="80">
        <v>10602905</v>
      </c>
    </row>
    <row r="9" spans="1:6" x14ac:dyDescent="0.25">
      <c r="A9">
        <v>44</v>
      </c>
      <c r="B9" t="s">
        <v>639</v>
      </c>
      <c r="C9" s="80">
        <v>72650000</v>
      </c>
      <c r="D9" s="80">
        <v>0</v>
      </c>
      <c r="E9" s="80">
        <v>24733800</v>
      </c>
      <c r="F9" s="80">
        <v>97383800</v>
      </c>
    </row>
    <row r="10" spans="1:6" x14ac:dyDescent="0.25">
      <c r="A10">
        <v>50</v>
      </c>
      <c r="B10" t="s">
        <v>661</v>
      </c>
      <c r="C10" s="80">
        <v>47224000</v>
      </c>
      <c r="D10" s="80">
        <v>0</v>
      </c>
      <c r="E10" s="80">
        <v>16000000</v>
      </c>
      <c r="F10" s="80">
        <v>63224000</v>
      </c>
    </row>
    <row r="11" spans="1:6" x14ac:dyDescent="0.25">
      <c r="A11">
        <v>52</v>
      </c>
      <c r="B11" t="s">
        <v>688</v>
      </c>
      <c r="C11" s="80">
        <v>25094492</v>
      </c>
      <c r="D11" s="80">
        <v>0</v>
      </c>
      <c r="E11" s="80">
        <v>9469100</v>
      </c>
      <c r="F11" s="80">
        <v>34563592</v>
      </c>
    </row>
    <row r="12" spans="1:6" x14ac:dyDescent="0.25">
      <c r="A12">
        <v>53</v>
      </c>
      <c r="B12" t="s">
        <v>696</v>
      </c>
      <c r="C12" s="80">
        <v>60880800</v>
      </c>
      <c r="D12" s="80">
        <v>0</v>
      </c>
      <c r="E12" s="80">
        <v>662860</v>
      </c>
      <c r="F12" s="80">
        <v>61543660</v>
      </c>
    </row>
    <row r="13" spans="1:6" x14ac:dyDescent="0.25">
      <c r="A13">
        <v>58</v>
      </c>
      <c r="B13" t="s">
        <v>291</v>
      </c>
      <c r="C13" s="80">
        <v>73890000</v>
      </c>
      <c r="D13" s="80">
        <v>-1050000</v>
      </c>
      <c r="E13" s="80">
        <v>7350000</v>
      </c>
      <c r="F13" s="80">
        <v>80190000</v>
      </c>
    </row>
    <row r="14" spans="1:6" x14ac:dyDescent="0.25">
      <c r="A14">
        <v>62</v>
      </c>
      <c r="B14" t="s">
        <v>164</v>
      </c>
      <c r="C14" s="80">
        <v>60825765</v>
      </c>
      <c r="D14" s="80">
        <v>0</v>
      </c>
      <c r="E14" s="80">
        <v>28760000</v>
      </c>
      <c r="F14" s="80">
        <v>89585765</v>
      </c>
    </row>
    <row r="15" spans="1:6" x14ac:dyDescent="0.25">
      <c r="A15">
        <v>67</v>
      </c>
      <c r="B15" t="s">
        <v>792</v>
      </c>
      <c r="C15" s="80">
        <v>85000000</v>
      </c>
      <c r="D15" s="80">
        <v>0</v>
      </c>
      <c r="E15" s="80">
        <v>40000000</v>
      </c>
      <c r="F15" s="80">
        <v>125000000</v>
      </c>
    </row>
    <row r="16" spans="1:6" x14ac:dyDescent="0.25">
      <c r="A16">
        <v>70</v>
      </c>
      <c r="B16" t="s">
        <v>780</v>
      </c>
      <c r="C16" s="80">
        <v>54330059</v>
      </c>
      <c r="D16" s="80">
        <v>0</v>
      </c>
      <c r="E16" s="80">
        <v>15095150</v>
      </c>
      <c r="F16" s="80">
        <v>69425209</v>
      </c>
    </row>
    <row r="17" spans="1:6" x14ac:dyDescent="0.25">
      <c r="A17">
        <v>88042</v>
      </c>
      <c r="B17" t="s">
        <v>224</v>
      </c>
      <c r="C17" s="80">
        <v>515925341</v>
      </c>
      <c r="D17" s="80">
        <v>0</v>
      </c>
      <c r="E17" s="80">
        <v>245582190</v>
      </c>
      <c r="F17" s="80">
        <v>761507531</v>
      </c>
    </row>
    <row r="18" spans="1:6" x14ac:dyDescent="0.25">
      <c r="A18">
        <v>89285</v>
      </c>
      <c r="B18" t="s">
        <v>420</v>
      </c>
      <c r="C18" s="80">
        <v>48294008</v>
      </c>
      <c r="D18" s="80">
        <v>0</v>
      </c>
      <c r="E18" s="80">
        <v>445718314</v>
      </c>
      <c r="F18" s="80">
        <v>494012322</v>
      </c>
    </row>
    <row r="19" spans="1:6" x14ac:dyDescent="0.25">
      <c r="A19">
        <v>90766</v>
      </c>
      <c r="B19" t="s">
        <v>644</v>
      </c>
      <c r="C19" s="80">
        <v>7000000</v>
      </c>
      <c r="D19" s="80">
        <v>0</v>
      </c>
      <c r="E19" s="80">
        <v>3500000</v>
      </c>
      <c r="F19" s="80">
        <v>10500000</v>
      </c>
    </row>
    <row r="20" spans="1:6" x14ac:dyDescent="0.25">
      <c r="A20" t="s">
        <v>897</v>
      </c>
      <c r="C20" s="80">
        <v>2921288541.27</v>
      </c>
      <c r="D20" s="80">
        <v>28950000</v>
      </c>
      <c r="E20" s="80">
        <v>1299449114</v>
      </c>
      <c r="F20" s="80">
        <v>4249687655.27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A6A4F-3D9B-45A5-B350-3E04FAEF2674}">
  <dimension ref="A1:Q83"/>
  <sheetViews>
    <sheetView workbookViewId="0">
      <selection activeCell="A12" sqref="A12"/>
    </sheetView>
  </sheetViews>
  <sheetFormatPr baseColWidth="10" defaultColWidth="11.42578125" defaultRowHeight="15" x14ac:dyDescent="0.25"/>
  <cols>
    <col min="1" max="1" width="20.42578125" customWidth="1"/>
    <col min="2" max="2" width="18.42578125" style="34" bestFit="1" customWidth="1"/>
    <col min="3" max="3" width="16.85546875" bestFit="1" customWidth="1"/>
    <col min="5" max="5" width="26.5703125" bestFit="1" customWidth="1"/>
    <col min="9" max="9" width="75.7109375" bestFit="1" customWidth="1"/>
    <col min="11" max="11" width="15.140625" bestFit="1" customWidth="1"/>
    <col min="13" max="13" width="25.28515625" bestFit="1" customWidth="1"/>
    <col min="17" max="17" width="29.42578125" bestFit="1" customWidth="1"/>
  </cols>
  <sheetData>
    <row r="1" spans="1:17" ht="45" x14ac:dyDescent="0.25">
      <c r="A1" s="163" t="s">
        <v>957</v>
      </c>
      <c r="B1" s="163"/>
      <c r="C1" s="163"/>
      <c r="E1" s="43" t="s">
        <v>12</v>
      </c>
      <c r="F1" s="52" t="s">
        <v>15</v>
      </c>
      <c r="G1" s="52" t="s">
        <v>958</v>
      </c>
      <c r="H1" s="52" t="s">
        <v>4</v>
      </c>
      <c r="I1" s="43" t="s">
        <v>13</v>
      </c>
      <c r="J1" s="43" t="s">
        <v>7</v>
      </c>
      <c r="K1" s="52" t="s">
        <v>29</v>
      </c>
      <c r="M1" s="48" t="s">
        <v>959</v>
      </c>
      <c r="N1" s="48" t="s">
        <v>7</v>
      </c>
      <c r="O1" s="48" t="s">
        <v>960</v>
      </c>
      <c r="P1" s="48" t="s">
        <v>961</v>
      </c>
      <c r="Q1" s="48" t="s">
        <v>962</v>
      </c>
    </row>
    <row r="2" spans="1:17" x14ac:dyDescent="0.25">
      <c r="A2" s="36" t="s">
        <v>963</v>
      </c>
      <c r="B2" s="35" t="s">
        <v>964</v>
      </c>
      <c r="C2" s="36" t="s">
        <v>965</v>
      </c>
      <c r="E2" s="37" t="s">
        <v>966</v>
      </c>
      <c r="F2" s="44">
        <v>44579</v>
      </c>
      <c r="G2" s="40" t="s">
        <v>967</v>
      </c>
      <c r="H2" s="42" t="s">
        <v>968</v>
      </c>
      <c r="I2" s="42" t="s">
        <v>488</v>
      </c>
      <c r="J2" s="42" t="s">
        <v>489</v>
      </c>
      <c r="K2" s="45">
        <v>40000000</v>
      </c>
      <c r="M2" s="49" t="s">
        <v>969</v>
      </c>
      <c r="N2" s="49"/>
      <c r="O2" s="49"/>
      <c r="P2" s="49"/>
      <c r="Q2" s="49"/>
    </row>
    <row r="3" spans="1:17" x14ac:dyDescent="0.25">
      <c r="A3" s="165" t="s">
        <v>42</v>
      </c>
      <c r="B3" s="166"/>
      <c r="C3" s="167"/>
      <c r="E3" s="37" t="s">
        <v>970</v>
      </c>
      <c r="F3" s="44">
        <v>44579</v>
      </c>
      <c r="G3" s="40" t="s">
        <v>967</v>
      </c>
      <c r="H3" s="42" t="s">
        <v>42</v>
      </c>
      <c r="I3" s="42" t="s">
        <v>469</v>
      </c>
      <c r="J3" s="42" t="s">
        <v>468</v>
      </c>
      <c r="K3" s="45">
        <v>374068969</v>
      </c>
      <c r="M3" t="s">
        <v>971</v>
      </c>
    </row>
    <row r="4" spans="1:17" x14ac:dyDescent="0.25">
      <c r="A4" s="37" t="s">
        <v>972</v>
      </c>
      <c r="B4" s="38">
        <v>10</v>
      </c>
      <c r="C4" s="39">
        <v>1130003004</v>
      </c>
      <c r="E4" s="37" t="s">
        <v>973</v>
      </c>
      <c r="F4" s="44">
        <v>44579</v>
      </c>
      <c r="G4" s="40" t="s">
        <v>967</v>
      </c>
      <c r="H4" s="42" t="s">
        <v>968</v>
      </c>
      <c r="I4" s="42" t="s">
        <v>498</v>
      </c>
      <c r="J4" s="42" t="s">
        <v>494</v>
      </c>
      <c r="K4" s="45">
        <v>45000000</v>
      </c>
      <c r="M4" s="31" t="s">
        <v>4</v>
      </c>
      <c r="N4" s="31" t="s">
        <v>3</v>
      </c>
      <c r="O4" s="31" t="s">
        <v>12</v>
      </c>
      <c r="P4" s="31" t="s">
        <v>7</v>
      </c>
      <c r="Q4" s="31" t="s">
        <v>893</v>
      </c>
    </row>
    <row r="5" spans="1:17" x14ac:dyDescent="0.25">
      <c r="A5" s="37" t="s">
        <v>974</v>
      </c>
      <c r="B5" s="38">
        <v>40</v>
      </c>
      <c r="C5" s="39">
        <v>1100666666.6700001</v>
      </c>
      <c r="E5" s="37" t="s">
        <v>975</v>
      </c>
      <c r="F5" s="44">
        <v>44579</v>
      </c>
      <c r="G5" s="40" t="s">
        <v>967</v>
      </c>
      <c r="H5" s="42" t="s">
        <v>968</v>
      </c>
      <c r="I5" s="42" t="s">
        <v>500</v>
      </c>
      <c r="J5" s="42" t="s">
        <v>501</v>
      </c>
      <c r="K5" s="45">
        <v>45000000</v>
      </c>
      <c r="M5" s="32" t="s">
        <v>42</v>
      </c>
      <c r="N5" s="32">
        <v>1</v>
      </c>
      <c r="O5">
        <v>2</v>
      </c>
      <c r="P5" t="s">
        <v>468</v>
      </c>
      <c r="Q5" s="30">
        <v>374068969</v>
      </c>
    </row>
    <row r="6" spans="1:17" x14ac:dyDescent="0.25">
      <c r="A6" s="165" t="s">
        <v>976</v>
      </c>
      <c r="B6" s="166"/>
      <c r="C6" s="167"/>
      <c r="E6" s="37" t="s">
        <v>977</v>
      </c>
      <c r="F6" s="44">
        <v>44585</v>
      </c>
      <c r="G6" s="40" t="s">
        <v>967</v>
      </c>
      <c r="H6" s="42" t="s">
        <v>968</v>
      </c>
      <c r="I6" s="42" t="s">
        <v>504</v>
      </c>
      <c r="J6" s="42" t="s">
        <v>505</v>
      </c>
      <c r="K6" s="45">
        <v>33000000</v>
      </c>
      <c r="M6" s="32"/>
      <c r="N6" s="32">
        <v>3</v>
      </c>
      <c r="O6">
        <v>27</v>
      </c>
      <c r="P6" t="s">
        <v>476</v>
      </c>
      <c r="Q6" s="30">
        <v>17280000</v>
      </c>
    </row>
    <row r="7" spans="1:17" x14ac:dyDescent="0.25">
      <c r="A7" s="37" t="s">
        <v>211</v>
      </c>
      <c r="B7" s="38">
        <v>4</v>
      </c>
      <c r="C7" s="39">
        <v>1043807051.1600001</v>
      </c>
      <c r="E7" s="37" t="s">
        <v>978</v>
      </c>
      <c r="F7" s="44">
        <v>44585</v>
      </c>
      <c r="G7" s="40" t="s">
        <v>967</v>
      </c>
      <c r="H7" s="42" t="s">
        <v>968</v>
      </c>
      <c r="I7" s="42" t="s">
        <v>507</v>
      </c>
      <c r="J7" s="42" t="s">
        <v>508</v>
      </c>
      <c r="K7" s="45">
        <v>33000000</v>
      </c>
      <c r="M7" s="32"/>
      <c r="N7" s="32">
        <v>5</v>
      </c>
      <c r="O7">
        <v>26</v>
      </c>
      <c r="P7" t="s">
        <v>483</v>
      </c>
      <c r="Q7" s="30">
        <v>151487000</v>
      </c>
    </row>
    <row r="8" spans="1:17" x14ac:dyDescent="0.25">
      <c r="A8" s="37" t="s">
        <v>979</v>
      </c>
      <c r="B8" s="38">
        <v>0</v>
      </c>
      <c r="C8" s="39">
        <v>0</v>
      </c>
      <c r="E8" s="37" t="s">
        <v>980</v>
      </c>
      <c r="F8" s="44">
        <v>44585</v>
      </c>
      <c r="G8" s="40" t="s">
        <v>967</v>
      </c>
      <c r="H8" s="42" t="s">
        <v>968</v>
      </c>
      <c r="I8" s="42" t="s">
        <v>510</v>
      </c>
      <c r="J8" s="42" t="s">
        <v>511</v>
      </c>
      <c r="K8" s="45">
        <v>33000000</v>
      </c>
      <c r="M8" s="32"/>
      <c r="N8" s="32">
        <v>22</v>
      </c>
      <c r="O8">
        <v>29</v>
      </c>
      <c r="P8" t="s">
        <v>537</v>
      </c>
      <c r="Q8" s="30">
        <v>107175327</v>
      </c>
    </row>
    <row r="9" spans="1:17" x14ac:dyDescent="0.25">
      <c r="A9" s="37" t="s">
        <v>68</v>
      </c>
      <c r="B9" s="38">
        <v>1</v>
      </c>
      <c r="C9" s="39">
        <v>868948897.26999998</v>
      </c>
      <c r="E9" s="37" t="s">
        <v>981</v>
      </c>
      <c r="F9" s="44">
        <v>44585</v>
      </c>
      <c r="G9" s="40" t="s">
        <v>967</v>
      </c>
      <c r="H9" s="42" t="s">
        <v>968</v>
      </c>
      <c r="I9" s="42" t="s">
        <v>513</v>
      </c>
      <c r="J9" s="42" t="s">
        <v>514</v>
      </c>
      <c r="K9" s="45">
        <v>13600000</v>
      </c>
      <c r="M9" s="32"/>
      <c r="N9" s="32">
        <v>23</v>
      </c>
      <c r="O9">
        <v>28</v>
      </c>
      <c r="P9" t="s">
        <v>539</v>
      </c>
      <c r="Q9" s="30">
        <v>124444680</v>
      </c>
    </row>
    <row r="10" spans="1:17" x14ac:dyDescent="0.25">
      <c r="A10" s="165" t="s">
        <v>81</v>
      </c>
      <c r="B10" s="166"/>
      <c r="C10" s="167"/>
      <c r="E10" s="37" t="s">
        <v>982</v>
      </c>
      <c r="F10" s="44">
        <v>44585</v>
      </c>
      <c r="G10" s="40" t="s">
        <v>967</v>
      </c>
      <c r="H10" s="42" t="s">
        <v>968</v>
      </c>
      <c r="I10" s="42" t="s">
        <v>517</v>
      </c>
      <c r="J10" s="42" t="s">
        <v>514</v>
      </c>
      <c r="K10" s="45">
        <v>22600000</v>
      </c>
      <c r="M10" s="32"/>
      <c r="N10" s="32">
        <v>28</v>
      </c>
      <c r="O10">
        <v>30</v>
      </c>
      <c r="P10" t="s">
        <v>481</v>
      </c>
      <c r="Q10" s="30">
        <v>32000000</v>
      </c>
    </row>
    <row r="11" spans="1:17" x14ac:dyDescent="0.25">
      <c r="A11" s="37" t="s">
        <v>81</v>
      </c>
      <c r="B11" s="38">
        <v>28</v>
      </c>
      <c r="C11" s="39">
        <v>958254829</v>
      </c>
      <c r="E11" s="37" t="s">
        <v>983</v>
      </c>
      <c r="F11" s="44">
        <v>44585</v>
      </c>
      <c r="G11" s="40" t="s">
        <v>967</v>
      </c>
      <c r="H11" s="42" t="s">
        <v>968</v>
      </c>
      <c r="I11" s="42" t="s">
        <v>520</v>
      </c>
      <c r="J11" s="42" t="s">
        <v>514</v>
      </c>
      <c r="K11" s="45">
        <v>13600000</v>
      </c>
      <c r="M11" s="32"/>
      <c r="N11" s="32">
        <v>33</v>
      </c>
      <c r="O11">
        <v>31</v>
      </c>
      <c r="P11" t="s">
        <v>573</v>
      </c>
      <c r="Q11" s="30">
        <v>236097028</v>
      </c>
    </row>
    <row r="12" spans="1:17" x14ac:dyDescent="0.25">
      <c r="A12" s="37" t="s">
        <v>204</v>
      </c>
      <c r="B12" s="38">
        <v>4</v>
      </c>
      <c r="C12" s="39">
        <v>148688604</v>
      </c>
      <c r="E12" s="37" t="s">
        <v>984</v>
      </c>
      <c r="F12" s="44">
        <v>44585</v>
      </c>
      <c r="G12" s="40" t="s">
        <v>967</v>
      </c>
      <c r="H12" s="42" t="s">
        <v>968</v>
      </c>
      <c r="I12" s="42" t="s">
        <v>542</v>
      </c>
      <c r="J12" s="42" t="s">
        <v>514</v>
      </c>
      <c r="K12" s="45">
        <v>13600000</v>
      </c>
      <c r="M12" s="32"/>
      <c r="N12" s="32">
        <v>56</v>
      </c>
      <c r="O12">
        <v>51</v>
      </c>
      <c r="P12" t="s">
        <v>704</v>
      </c>
      <c r="Q12" s="30">
        <v>2450000</v>
      </c>
    </row>
    <row r="13" spans="1:17" x14ac:dyDescent="0.25">
      <c r="A13" s="37" t="s">
        <v>312</v>
      </c>
      <c r="B13" s="38">
        <v>1</v>
      </c>
      <c r="C13" s="39">
        <v>0</v>
      </c>
      <c r="E13" s="37" t="s">
        <v>985</v>
      </c>
      <c r="F13" s="44">
        <v>44585</v>
      </c>
      <c r="G13" s="40" t="s">
        <v>967</v>
      </c>
      <c r="H13" s="42" t="s">
        <v>968</v>
      </c>
      <c r="I13" s="42" t="s">
        <v>525</v>
      </c>
      <c r="J13" s="42" t="s">
        <v>514</v>
      </c>
      <c r="K13" s="45">
        <v>13600000</v>
      </c>
      <c r="M13" s="33"/>
      <c r="N13" s="32">
        <v>75</v>
      </c>
      <c r="O13">
        <v>67</v>
      </c>
      <c r="P13" t="s">
        <v>986</v>
      </c>
      <c r="Q13" s="30">
        <v>85000000</v>
      </c>
    </row>
    <row r="14" spans="1:17" x14ac:dyDescent="0.25">
      <c r="A14" s="164" t="s">
        <v>987</v>
      </c>
      <c r="B14" s="164"/>
      <c r="C14" s="164"/>
      <c r="E14" s="37" t="s">
        <v>988</v>
      </c>
      <c r="F14" s="44">
        <v>44585</v>
      </c>
      <c r="G14" s="40" t="s">
        <v>967</v>
      </c>
      <c r="H14" s="42" t="s">
        <v>968</v>
      </c>
      <c r="I14" s="42" t="s">
        <v>527</v>
      </c>
      <c r="J14" s="42" t="s">
        <v>514</v>
      </c>
      <c r="K14" s="45">
        <v>13600000</v>
      </c>
      <c r="M14" s="32" t="s">
        <v>968</v>
      </c>
      <c r="N14" s="32">
        <v>1</v>
      </c>
      <c r="O14">
        <v>1</v>
      </c>
      <c r="P14" t="s">
        <v>489</v>
      </c>
      <c r="Q14" s="30">
        <v>40000000</v>
      </c>
    </row>
    <row r="15" spans="1:17" x14ac:dyDescent="0.25">
      <c r="A15" s="164"/>
      <c r="B15" s="164"/>
      <c r="C15" s="164"/>
      <c r="E15" s="37" t="s">
        <v>989</v>
      </c>
      <c r="F15" s="44">
        <v>44585</v>
      </c>
      <c r="G15" s="40" t="s">
        <v>967</v>
      </c>
      <c r="H15" s="42" t="s">
        <v>968</v>
      </c>
      <c r="I15" s="42" t="s">
        <v>529</v>
      </c>
      <c r="J15" s="42" t="s">
        <v>514</v>
      </c>
      <c r="K15" s="45">
        <v>13600000</v>
      </c>
      <c r="M15" s="32"/>
      <c r="N15" s="32">
        <v>6</v>
      </c>
      <c r="O15">
        <v>18</v>
      </c>
      <c r="P15" t="s">
        <v>494</v>
      </c>
      <c r="Q15" s="30">
        <v>45000000</v>
      </c>
    </row>
    <row r="16" spans="1:17" x14ac:dyDescent="0.25">
      <c r="E16" s="37" t="s">
        <v>990</v>
      </c>
      <c r="F16" s="44">
        <v>44585</v>
      </c>
      <c r="G16" s="40" t="s">
        <v>967</v>
      </c>
      <c r="H16" s="42" t="s">
        <v>968</v>
      </c>
      <c r="I16" s="42" t="s">
        <v>531</v>
      </c>
      <c r="J16" s="42" t="s">
        <v>514</v>
      </c>
      <c r="K16" s="45">
        <v>13600000</v>
      </c>
      <c r="M16" s="32"/>
      <c r="N16" s="32">
        <v>7</v>
      </c>
      <c r="O16">
        <v>3</v>
      </c>
      <c r="P16" t="s">
        <v>494</v>
      </c>
      <c r="Q16" s="30">
        <v>45000000</v>
      </c>
    </row>
    <row r="17" spans="5:17" x14ac:dyDescent="0.25">
      <c r="E17" s="37" t="s">
        <v>991</v>
      </c>
      <c r="F17" s="44">
        <v>44585</v>
      </c>
      <c r="G17" s="40" t="s">
        <v>967</v>
      </c>
      <c r="H17" s="42" t="s">
        <v>968</v>
      </c>
      <c r="I17" s="42" t="s">
        <v>533</v>
      </c>
      <c r="J17" s="42" t="s">
        <v>514</v>
      </c>
      <c r="K17" s="45">
        <v>13600000</v>
      </c>
      <c r="M17" s="32"/>
      <c r="N17" s="32">
        <v>8</v>
      </c>
      <c r="O17">
        <v>4</v>
      </c>
      <c r="P17" t="s">
        <v>501</v>
      </c>
      <c r="Q17" s="30">
        <v>45000000</v>
      </c>
    </row>
    <row r="18" spans="5:17" x14ac:dyDescent="0.25">
      <c r="E18" s="37" t="s">
        <v>992</v>
      </c>
      <c r="F18" s="44">
        <v>44585</v>
      </c>
      <c r="G18" s="40" t="s">
        <v>967</v>
      </c>
      <c r="H18" s="42" t="s">
        <v>968</v>
      </c>
      <c r="I18" s="42" t="s">
        <v>535</v>
      </c>
      <c r="J18" s="42" t="s">
        <v>514</v>
      </c>
      <c r="K18" s="45">
        <v>13600000</v>
      </c>
      <c r="M18" s="32"/>
      <c r="N18" s="32">
        <v>9</v>
      </c>
      <c r="O18">
        <v>5</v>
      </c>
      <c r="P18" t="s">
        <v>505</v>
      </c>
      <c r="Q18" s="30">
        <v>33000000</v>
      </c>
    </row>
    <row r="19" spans="5:17" x14ac:dyDescent="0.25">
      <c r="E19" s="37" t="s">
        <v>993</v>
      </c>
      <c r="F19" s="44">
        <v>44585</v>
      </c>
      <c r="G19" s="40" t="s">
        <v>967</v>
      </c>
      <c r="H19" s="42" t="s">
        <v>968</v>
      </c>
      <c r="I19" s="42" t="s">
        <v>493</v>
      </c>
      <c r="J19" s="42" t="s">
        <v>494</v>
      </c>
      <c r="K19" s="45">
        <v>45000000</v>
      </c>
      <c r="M19" s="32"/>
      <c r="N19" s="32">
        <v>10</v>
      </c>
      <c r="O19">
        <v>6</v>
      </c>
      <c r="P19" t="s">
        <v>508</v>
      </c>
      <c r="Q19" s="30">
        <v>33000000</v>
      </c>
    </row>
    <row r="20" spans="5:17" x14ac:dyDescent="0.25">
      <c r="E20" s="37" t="s">
        <v>994</v>
      </c>
      <c r="F20" s="44">
        <v>44585</v>
      </c>
      <c r="G20" s="40" t="s">
        <v>967</v>
      </c>
      <c r="H20" s="42" t="s">
        <v>968</v>
      </c>
      <c r="I20" s="42" t="s">
        <v>544</v>
      </c>
      <c r="J20" s="42" t="s">
        <v>545</v>
      </c>
      <c r="K20" s="45">
        <v>55000000</v>
      </c>
      <c r="M20" s="32"/>
      <c r="N20" s="32">
        <v>11</v>
      </c>
      <c r="O20">
        <v>7</v>
      </c>
      <c r="P20" t="s">
        <v>511</v>
      </c>
      <c r="Q20" s="30">
        <v>33000000</v>
      </c>
    </row>
    <row r="21" spans="5:17" x14ac:dyDescent="0.25">
      <c r="E21" s="37" t="s">
        <v>995</v>
      </c>
      <c r="F21" s="44">
        <v>44585</v>
      </c>
      <c r="G21" s="40" t="s">
        <v>967</v>
      </c>
      <c r="H21" s="42" t="s">
        <v>968</v>
      </c>
      <c r="I21" s="42" t="s">
        <v>548</v>
      </c>
      <c r="J21" s="42" t="s">
        <v>549</v>
      </c>
      <c r="K21" s="45">
        <v>40000000</v>
      </c>
      <c r="M21" s="32"/>
      <c r="N21" s="32">
        <v>12</v>
      </c>
      <c r="O21">
        <v>8</v>
      </c>
      <c r="P21" t="s">
        <v>514</v>
      </c>
      <c r="Q21" s="30">
        <v>13600000</v>
      </c>
    </row>
    <row r="22" spans="5:17" x14ac:dyDescent="0.25">
      <c r="E22" s="37" t="s">
        <v>996</v>
      </c>
      <c r="F22" s="44">
        <v>44586</v>
      </c>
      <c r="G22" s="40" t="s">
        <v>967</v>
      </c>
      <c r="H22" s="42" t="s">
        <v>81</v>
      </c>
      <c r="I22" s="42" t="s">
        <v>473</v>
      </c>
      <c r="J22" s="42" t="s">
        <v>472</v>
      </c>
      <c r="K22" s="45">
        <v>10060000</v>
      </c>
      <c r="M22" s="32"/>
      <c r="N22" s="32">
        <v>13</v>
      </c>
      <c r="O22">
        <v>9</v>
      </c>
      <c r="P22" t="s">
        <v>514</v>
      </c>
      <c r="Q22" s="30">
        <v>22600000</v>
      </c>
    </row>
    <row r="23" spans="5:17" x14ac:dyDescent="0.25">
      <c r="E23" s="37" t="s">
        <v>997</v>
      </c>
      <c r="F23" s="44">
        <v>44586</v>
      </c>
      <c r="G23" s="40" t="s">
        <v>967</v>
      </c>
      <c r="H23" s="42" t="s">
        <v>968</v>
      </c>
      <c r="I23" s="42" t="s">
        <v>558</v>
      </c>
      <c r="J23" s="42" t="s">
        <v>559</v>
      </c>
      <c r="K23" s="45">
        <v>40000000</v>
      </c>
      <c r="M23" s="32"/>
      <c r="N23" s="32">
        <v>14</v>
      </c>
      <c r="O23">
        <v>10</v>
      </c>
      <c r="P23" t="s">
        <v>514</v>
      </c>
      <c r="Q23" s="30">
        <v>13600000</v>
      </c>
    </row>
    <row r="24" spans="5:17" x14ac:dyDescent="0.25">
      <c r="E24" s="37" t="s">
        <v>998</v>
      </c>
      <c r="F24" s="44">
        <v>44587</v>
      </c>
      <c r="G24" s="40" t="s">
        <v>967</v>
      </c>
      <c r="H24" s="42" t="s">
        <v>968</v>
      </c>
      <c r="I24" s="42" t="s">
        <v>562</v>
      </c>
      <c r="J24" s="42" t="s">
        <v>563</v>
      </c>
      <c r="K24" s="45">
        <v>40000000</v>
      </c>
      <c r="M24" s="32"/>
      <c r="N24" s="32">
        <v>16</v>
      </c>
      <c r="O24">
        <v>12</v>
      </c>
      <c r="P24" t="s">
        <v>514</v>
      </c>
      <c r="Q24" s="30">
        <v>13600000</v>
      </c>
    </row>
    <row r="25" spans="5:17" x14ac:dyDescent="0.25">
      <c r="E25" s="37" t="s">
        <v>999</v>
      </c>
      <c r="F25" s="44">
        <v>44586</v>
      </c>
      <c r="G25" s="40" t="s">
        <v>967</v>
      </c>
      <c r="H25" s="42" t="s">
        <v>968</v>
      </c>
      <c r="I25" s="42" t="s">
        <v>565</v>
      </c>
      <c r="J25" s="42" t="s">
        <v>566</v>
      </c>
      <c r="K25" s="45">
        <v>55000000</v>
      </c>
      <c r="M25" s="32"/>
      <c r="N25" s="32">
        <v>17</v>
      </c>
      <c r="O25">
        <v>13</v>
      </c>
      <c r="P25" t="s">
        <v>514</v>
      </c>
      <c r="Q25" s="30">
        <v>13600000</v>
      </c>
    </row>
    <row r="26" spans="5:17" x14ac:dyDescent="0.25">
      <c r="E26" s="37" t="s">
        <v>1000</v>
      </c>
      <c r="F26" s="44">
        <v>44586</v>
      </c>
      <c r="G26" s="40" t="s">
        <v>967</v>
      </c>
      <c r="H26" s="42" t="s">
        <v>968</v>
      </c>
      <c r="I26" s="42" t="s">
        <v>569</v>
      </c>
      <c r="J26" s="42" t="s">
        <v>570</v>
      </c>
      <c r="K26" s="45">
        <v>40000000</v>
      </c>
      <c r="M26" s="32"/>
      <c r="N26" s="32">
        <v>18</v>
      </c>
      <c r="O26">
        <v>14</v>
      </c>
      <c r="P26" t="s">
        <v>514</v>
      </c>
      <c r="Q26" s="30">
        <v>13600000</v>
      </c>
    </row>
    <row r="27" spans="5:17" x14ac:dyDescent="0.25">
      <c r="E27" s="37" t="s">
        <v>1001</v>
      </c>
      <c r="F27" s="44">
        <v>44587</v>
      </c>
      <c r="G27" s="40" t="s">
        <v>967</v>
      </c>
      <c r="H27" s="42" t="s">
        <v>42</v>
      </c>
      <c r="I27" s="42" t="s">
        <v>484</v>
      </c>
      <c r="J27" s="42" t="s">
        <v>483</v>
      </c>
      <c r="K27" s="45">
        <v>151487000</v>
      </c>
      <c r="M27" s="32"/>
      <c r="N27" s="32">
        <v>19</v>
      </c>
      <c r="O27">
        <v>15</v>
      </c>
      <c r="P27" t="s">
        <v>514</v>
      </c>
      <c r="Q27" s="30">
        <v>13600000</v>
      </c>
    </row>
    <row r="28" spans="5:17" x14ac:dyDescent="0.25">
      <c r="E28" s="37" t="s">
        <v>1002</v>
      </c>
      <c r="F28" s="44">
        <v>44587</v>
      </c>
      <c r="G28" s="40" t="s">
        <v>967</v>
      </c>
      <c r="H28" s="42" t="s">
        <v>42</v>
      </c>
      <c r="I28" s="42" t="s">
        <v>477</v>
      </c>
      <c r="J28" s="42" t="s">
        <v>476</v>
      </c>
      <c r="K28" s="45">
        <v>17280000</v>
      </c>
      <c r="M28" s="32"/>
      <c r="N28" s="32">
        <v>20</v>
      </c>
      <c r="O28">
        <v>16</v>
      </c>
      <c r="P28" t="s">
        <v>514</v>
      </c>
      <c r="Q28" s="30">
        <v>13600000</v>
      </c>
    </row>
    <row r="29" spans="5:17" x14ac:dyDescent="0.25">
      <c r="E29" s="37" t="s">
        <v>1003</v>
      </c>
      <c r="F29" s="44">
        <v>44589</v>
      </c>
      <c r="G29" s="40" t="s">
        <v>967</v>
      </c>
      <c r="H29" s="42" t="s">
        <v>42</v>
      </c>
      <c r="I29" s="42" t="s">
        <v>484</v>
      </c>
      <c r="J29" s="42" t="s">
        <v>539</v>
      </c>
      <c r="K29" s="45">
        <v>124444680</v>
      </c>
      <c r="M29" s="32"/>
      <c r="N29" s="32">
        <v>21</v>
      </c>
      <c r="O29">
        <v>17</v>
      </c>
      <c r="P29" t="s">
        <v>514</v>
      </c>
      <c r="Q29" s="30">
        <v>13600000</v>
      </c>
    </row>
    <row r="30" spans="5:17" x14ac:dyDescent="0.25">
      <c r="E30" s="37" t="s">
        <v>1004</v>
      </c>
      <c r="F30" s="44">
        <v>44589</v>
      </c>
      <c r="G30" s="40" t="s">
        <v>967</v>
      </c>
      <c r="H30" s="42" t="s">
        <v>42</v>
      </c>
      <c r="I30" s="42" t="s">
        <v>62</v>
      </c>
      <c r="J30" s="42" t="s">
        <v>537</v>
      </c>
      <c r="K30" s="45">
        <v>107175327</v>
      </c>
      <c r="M30" s="32"/>
      <c r="N30" s="32">
        <v>24</v>
      </c>
      <c r="O30">
        <v>11</v>
      </c>
      <c r="P30" t="s">
        <v>514</v>
      </c>
      <c r="Q30" s="30">
        <v>13600000</v>
      </c>
    </row>
    <row r="31" spans="5:17" x14ac:dyDescent="0.25">
      <c r="E31" s="37" t="s">
        <v>1005</v>
      </c>
      <c r="F31" s="44">
        <v>44589</v>
      </c>
      <c r="G31" s="40" t="s">
        <v>967</v>
      </c>
      <c r="H31" s="42" t="s">
        <v>42</v>
      </c>
      <c r="I31" s="42" t="s">
        <v>194</v>
      </c>
      <c r="J31" s="42" t="s">
        <v>481</v>
      </c>
      <c r="K31" s="45">
        <v>32000000</v>
      </c>
      <c r="M31" s="32"/>
      <c r="N31" s="32">
        <v>25</v>
      </c>
      <c r="O31">
        <v>19</v>
      </c>
      <c r="P31" t="s">
        <v>545</v>
      </c>
      <c r="Q31" s="30">
        <v>55000000</v>
      </c>
    </row>
    <row r="32" spans="5:17" x14ac:dyDescent="0.25">
      <c r="E32" s="37" t="s">
        <v>1006</v>
      </c>
      <c r="F32" s="44">
        <v>44589</v>
      </c>
      <c r="G32" s="40" t="s">
        <v>967</v>
      </c>
      <c r="H32" s="42" t="s">
        <v>42</v>
      </c>
      <c r="I32" s="42" t="s">
        <v>574</v>
      </c>
      <c r="J32" s="42" t="s">
        <v>573</v>
      </c>
      <c r="K32" s="45">
        <v>236097028</v>
      </c>
      <c r="M32" s="32"/>
      <c r="N32" s="32">
        <v>26</v>
      </c>
      <c r="O32">
        <v>20</v>
      </c>
      <c r="P32" t="s">
        <v>549</v>
      </c>
      <c r="Q32" s="30">
        <v>40000000</v>
      </c>
    </row>
    <row r="33" spans="5:17" x14ac:dyDescent="0.25">
      <c r="E33" s="37" t="s">
        <v>1007</v>
      </c>
      <c r="F33" s="44">
        <v>44589</v>
      </c>
      <c r="G33" s="40" t="s">
        <v>967</v>
      </c>
      <c r="H33" s="42" t="s">
        <v>968</v>
      </c>
      <c r="I33" s="42" t="s">
        <v>576</v>
      </c>
      <c r="J33" s="42" t="s">
        <v>577</v>
      </c>
      <c r="K33" s="45">
        <v>77000000</v>
      </c>
      <c r="M33" s="32"/>
      <c r="N33" s="32">
        <v>29</v>
      </c>
      <c r="O33">
        <v>22</v>
      </c>
      <c r="P33" t="s">
        <v>559</v>
      </c>
      <c r="Q33" s="30">
        <v>40000000</v>
      </c>
    </row>
    <row r="34" spans="5:17" x14ac:dyDescent="0.25">
      <c r="E34" s="37" t="s">
        <v>1008</v>
      </c>
      <c r="F34" s="44">
        <v>44589</v>
      </c>
      <c r="G34" s="40" t="s">
        <v>967</v>
      </c>
      <c r="H34" s="42" t="s">
        <v>968</v>
      </c>
      <c r="I34" s="42" t="s">
        <v>581</v>
      </c>
      <c r="J34" s="42" t="s">
        <v>580</v>
      </c>
      <c r="K34" s="45">
        <v>30000000</v>
      </c>
      <c r="M34" s="32"/>
      <c r="N34" s="32">
        <v>30</v>
      </c>
      <c r="O34">
        <v>23</v>
      </c>
      <c r="P34" t="s">
        <v>563</v>
      </c>
      <c r="Q34" s="30">
        <v>40000000</v>
      </c>
    </row>
    <row r="35" spans="5:17" x14ac:dyDescent="0.25">
      <c r="E35" s="37" t="s">
        <v>1009</v>
      </c>
      <c r="F35" s="44">
        <v>44589</v>
      </c>
      <c r="G35" s="40" t="s">
        <v>967</v>
      </c>
      <c r="H35" s="42" t="s">
        <v>968</v>
      </c>
      <c r="I35" s="42" t="s">
        <v>587</v>
      </c>
      <c r="J35" s="42" t="s">
        <v>586</v>
      </c>
      <c r="K35" s="45">
        <v>30000000</v>
      </c>
      <c r="M35" s="32"/>
      <c r="N35" s="32">
        <v>31</v>
      </c>
      <c r="O35">
        <v>24</v>
      </c>
      <c r="P35" t="s">
        <v>566</v>
      </c>
      <c r="Q35" s="30">
        <v>55000000</v>
      </c>
    </row>
    <row r="36" spans="5:17" x14ac:dyDescent="0.25">
      <c r="E36" s="37" t="s">
        <v>1010</v>
      </c>
      <c r="F36" s="44">
        <v>44593</v>
      </c>
      <c r="G36" s="40" t="s">
        <v>967</v>
      </c>
      <c r="H36" s="42" t="s">
        <v>968</v>
      </c>
      <c r="I36" s="42" t="s">
        <v>590</v>
      </c>
      <c r="J36" s="42" t="s">
        <v>591</v>
      </c>
      <c r="K36" s="45">
        <v>42000000</v>
      </c>
      <c r="M36" s="32"/>
      <c r="N36" s="32">
        <v>32</v>
      </c>
      <c r="O36">
        <v>25</v>
      </c>
      <c r="P36" t="s">
        <v>570</v>
      </c>
      <c r="Q36" s="30">
        <v>40000000</v>
      </c>
    </row>
    <row r="37" spans="5:17" x14ac:dyDescent="0.25">
      <c r="E37" s="37" t="s">
        <v>1011</v>
      </c>
      <c r="F37" s="44">
        <v>44593</v>
      </c>
      <c r="G37" s="40" t="s">
        <v>967</v>
      </c>
      <c r="H37" s="42" t="s">
        <v>968</v>
      </c>
      <c r="I37" s="42" t="s">
        <v>593</v>
      </c>
      <c r="J37" s="42" t="s">
        <v>594</v>
      </c>
      <c r="K37" s="45">
        <v>56000000</v>
      </c>
      <c r="M37" s="32"/>
      <c r="N37" s="32">
        <v>34</v>
      </c>
      <c r="O37">
        <v>32</v>
      </c>
      <c r="P37" t="s">
        <v>577</v>
      </c>
      <c r="Q37" s="30">
        <v>77000000</v>
      </c>
    </row>
    <row r="38" spans="5:17" x14ac:dyDescent="0.25">
      <c r="E38" s="37" t="s">
        <v>1012</v>
      </c>
      <c r="F38" s="44">
        <v>44593</v>
      </c>
      <c r="G38" s="40" t="s">
        <v>967</v>
      </c>
      <c r="H38" s="42" t="s">
        <v>968</v>
      </c>
      <c r="I38" s="42" t="s">
        <v>597</v>
      </c>
      <c r="J38" s="42" t="s">
        <v>598</v>
      </c>
      <c r="K38" s="45">
        <v>18000000</v>
      </c>
      <c r="M38" s="32"/>
      <c r="N38" s="32">
        <v>35</v>
      </c>
      <c r="O38">
        <v>33</v>
      </c>
      <c r="P38" t="s">
        <v>580</v>
      </c>
      <c r="Q38" s="30">
        <v>30000000</v>
      </c>
    </row>
    <row r="39" spans="5:17" x14ac:dyDescent="0.25">
      <c r="E39" s="37" t="s">
        <v>1013</v>
      </c>
      <c r="F39" s="44">
        <v>44589</v>
      </c>
      <c r="G39" s="40" t="s">
        <v>967</v>
      </c>
      <c r="H39" s="42" t="s">
        <v>968</v>
      </c>
      <c r="I39" s="42" t="s">
        <v>600</v>
      </c>
      <c r="J39" s="42" t="s">
        <v>601</v>
      </c>
      <c r="K39" s="45">
        <v>18000000</v>
      </c>
      <c r="M39" s="32"/>
      <c r="N39" s="32">
        <v>36</v>
      </c>
      <c r="O39">
        <v>34</v>
      </c>
      <c r="P39" t="s">
        <v>586</v>
      </c>
      <c r="Q39" s="30">
        <v>30000000</v>
      </c>
    </row>
    <row r="40" spans="5:17" x14ac:dyDescent="0.25">
      <c r="E40" s="37" t="s">
        <v>1014</v>
      </c>
      <c r="F40" s="44">
        <v>44593</v>
      </c>
      <c r="G40" s="40" t="s">
        <v>967</v>
      </c>
      <c r="H40" s="42" t="s">
        <v>81</v>
      </c>
      <c r="I40" s="42" t="s">
        <v>553</v>
      </c>
      <c r="J40" s="42" t="s">
        <v>552</v>
      </c>
      <c r="K40" s="45">
        <v>9520000</v>
      </c>
      <c r="M40" s="32"/>
      <c r="N40" s="32">
        <v>37</v>
      </c>
      <c r="O40">
        <v>35</v>
      </c>
      <c r="P40" t="s">
        <v>591</v>
      </c>
      <c r="Q40" s="30">
        <v>42000000</v>
      </c>
    </row>
    <row r="41" spans="5:17" x14ac:dyDescent="0.25">
      <c r="E41" s="37" t="s">
        <v>1015</v>
      </c>
      <c r="F41" s="44">
        <v>44628</v>
      </c>
      <c r="G41" s="40" t="s">
        <v>967</v>
      </c>
      <c r="H41" s="42" t="s">
        <v>81</v>
      </c>
      <c r="I41" s="42" t="s">
        <v>610</v>
      </c>
      <c r="J41" s="42" t="s">
        <v>609</v>
      </c>
      <c r="K41" s="45">
        <v>55000000</v>
      </c>
      <c r="M41" s="32"/>
      <c r="N41" s="32">
        <v>38</v>
      </c>
      <c r="O41">
        <v>36</v>
      </c>
      <c r="P41" t="s">
        <v>594</v>
      </c>
      <c r="Q41" s="30">
        <v>56000000</v>
      </c>
    </row>
    <row r="42" spans="5:17" x14ac:dyDescent="0.25">
      <c r="E42" s="37" t="s">
        <v>1016</v>
      </c>
      <c r="F42" s="44">
        <v>44635</v>
      </c>
      <c r="G42" s="40" t="s">
        <v>967</v>
      </c>
      <c r="H42" s="42" t="s">
        <v>81</v>
      </c>
      <c r="I42" s="42" t="s">
        <v>620</v>
      </c>
      <c r="J42" s="42" t="s">
        <v>619</v>
      </c>
      <c r="K42" s="45">
        <v>15052690</v>
      </c>
      <c r="M42" s="32"/>
      <c r="N42" s="32">
        <v>39</v>
      </c>
      <c r="O42">
        <v>37</v>
      </c>
      <c r="P42" t="s">
        <v>598</v>
      </c>
      <c r="Q42" s="30">
        <v>18000000</v>
      </c>
    </row>
    <row r="43" spans="5:17" x14ac:dyDescent="0.25">
      <c r="E43" s="37" t="s">
        <v>1017</v>
      </c>
      <c r="F43" s="44">
        <v>44636</v>
      </c>
      <c r="G43" s="40" t="s">
        <v>967</v>
      </c>
      <c r="H43" s="42" t="s">
        <v>68</v>
      </c>
      <c r="I43" s="42" t="s">
        <v>605</v>
      </c>
      <c r="J43" s="42" t="s">
        <v>604</v>
      </c>
      <c r="K43" s="45">
        <v>868948897.26999998</v>
      </c>
      <c r="M43" s="32"/>
      <c r="N43" s="32">
        <v>40</v>
      </c>
      <c r="O43">
        <v>38</v>
      </c>
      <c r="P43" t="s">
        <v>601</v>
      </c>
      <c r="Q43" s="30">
        <v>18000000</v>
      </c>
    </row>
    <row r="44" spans="5:17" x14ac:dyDescent="0.25">
      <c r="E44" s="37" t="s">
        <v>1018</v>
      </c>
      <c r="F44" s="44">
        <v>44643</v>
      </c>
      <c r="G44" s="40" t="s">
        <v>967</v>
      </c>
      <c r="H44" s="42" t="s">
        <v>81</v>
      </c>
      <c r="I44" s="42" t="s">
        <v>624</v>
      </c>
      <c r="J44" s="42" t="s">
        <v>623</v>
      </c>
      <c r="K44" s="45">
        <v>7952175</v>
      </c>
      <c r="M44" s="32"/>
      <c r="N44" s="32">
        <v>65</v>
      </c>
      <c r="O44">
        <v>59</v>
      </c>
      <c r="P44" t="s">
        <v>580</v>
      </c>
      <c r="Q44" s="30">
        <v>25000000</v>
      </c>
    </row>
    <row r="45" spans="5:17" x14ac:dyDescent="0.25">
      <c r="E45" s="37" t="s">
        <v>1019</v>
      </c>
      <c r="F45" s="44">
        <v>44662</v>
      </c>
      <c r="G45" s="40" t="s">
        <v>967</v>
      </c>
      <c r="H45" s="42" t="s">
        <v>81</v>
      </c>
      <c r="I45" s="42" t="s">
        <v>641</v>
      </c>
      <c r="J45" s="42" t="s">
        <v>640</v>
      </c>
      <c r="K45" s="45">
        <v>72650000</v>
      </c>
      <c r="M45" s="32"/>
      <c r="N45" s="32">
        <v>66</v>
      </c>
      <c r="O45">
        <v>55</v>
      </c>
      <c r="P45" t="s">
        <v>745</v>
      </c>
      <c r="Q45" s="30">
        <v>25000000</v>
      </c>
    </row>
    <row r="46" spans="5:17" x14ac:dyDescent="0.25">
      <c r="E46" s="37" t="s">
        <v>1020</v>
      </c>
      <c r="F46" s="44">
        <v>44673</v>
      </c>
      <c r="G46" s="40" t="s">
        <v>967</v>
      </c>
      <c r="H46" s="42" t="s">
        <v>81</v>
      </c>
      <c r="I46" s="42" t="s">
        <v>632</v>
      </c>
      <c r="J46" s="42" t="s">
        <v>631</v>
      </c>
      <c r="K46" s="45">
        <v>49961554</v>
      </c>
      <c r="M46" s="32"/>
      <c r="N46" s="32">
        <v>69</v>
      </c>
      <c r="O46">
        <v>60</v>
      </c>
      <c r="P46" t="s">
        <v>754</v>
      </c>
      <c r="Q46" s="30">
        <v>20000000</v>
      </c>
    </row>
    <row r="47" spans="5:17" x14ac:dyDescent="0.25">
      <c r="E47" s="37" t="s">
        <v>1021</v>
      </c>
      <c r="F47" s="44">
        <v>44708</v>
      </c>
      <c r="G47" s="40" t="s">
        <v>967</v>
      </c>
      <c r="H47" s="42" t="s">
        <v>81</v>
      </c>
      <c r="I47" s="42" t="s">
        <v>628</v>
      </c>
      <c r="J47" s="42" t="s">
        <v>627</v>
      </c>
      <c r="K47" s="45">
        <v>40000000</v>
      </c>
      <c r="M47" s="32"/>
      <c r="N47" s="32">
        <v>71</v>
      </c>
      <c r="O47">
        <v>71</v>
      </c>
      <c r="P47" t="s">
        <v>598</v>
      </c>
      <c r="Q47" s="30">
        <v>12000000</v>
      </c>
    </row>
    <row r="48" spans="5:17" x14ac:dyDescent="0.25">
      <c r="E48" s="37" t="s">
        <v>1022</v>
      </c>
      <c r="F48" s="44">
        <v>44734</v>
      </c>
      <c r="G48" s="40" t="s">
        <v>967</v>
      </c>
      <c r="H48" s="42" t="s">
        <v>81</v>
      </c>
      <c r="I48" s="42" t="s">
        <v>671</v>
      </c>
      <c r="J48" s="42" t="s">
        <v>670</v>
      </c>
      <c r="K48" s="45">
        <v>43190000</v>
      </c>
      <c r="M48" s="32"/>
      <c r="N48" s="32">
        <v>76</v>
      </c>
      <c r="O48">
        <v>66</v>
      </c>
      <c r="P48" t="s">
        <v>798</v>
      </c>
      <c r="Q48" s="30">
        <v>28000000</v>
      </c>
    </row>
    <row r="49" spans="5:17" x14ac:dyDescent="0.25">
      <c r="E49" s="37" t="s">
        <v>1023</v>
      </c>
      <c r="F49" s="44">
        <v>44734</v>
      </c>
      <c r="G49" s="40" t="s">
        <v>967</v>
      </c>
      <c r="H49" s="42" t="s">
        <v>81</v>
      </c>
      <c r="I49" s="42" t="s">
        <v>679</v>
      </c>
      <c r="J49" s="42" t="s">
        <v>678</v>
      </c>
      <c r="K49" s="45">
        <v>100000000</v>
      </c>
      <c r="M49" s="32"/>
      <c r="N49" s="32">
        <v>79</v>
      </c>
      <c r="O49">
        <v>72</v>
      </c>
      <c r="P49" t="s">
        <v>1024</v>
      </c>
      <c r="Q49" s="30">
        <v>15666666.67</v>
      </c>
    </row>
    <row r="50" spans="5:17" x14ac:dyDescent="0.25">
      <c r="E50" s="37" t="s">
        <v>1025</v>
      </c>
      <c r="F50" s="44">
        <v>44736</v>
      </c>
      <c r="G50" s="40" t="s">
        <v>967</v>
      </c>
      <c r="H50" s="42" t="s">
        <v>81</v>
      </c>
      <c r="I50" s="42" t="s">
        <v>694</v>
      </c>
      <c r="J50" s="42" t="s">
        <v>693</v>
      </c>
      <c r="K50" s="45">
        <v>4764000</v>
      </c>
      <c r="M50" s="32"/>
      <c r="N50" s="32">
        <v>83</v>
      </c>
      <c r="O50">
        <v>75</v>
      </c>
      <c r="P50" t="s">
        <v>819</v>
      </c>
      <c r="Q50" s="30">
        <v>15000000</v>
      </c>
    </row>
    <row r="51" spans="5:17" x14ac:dyDescent="0.25">
      <c r="E51" s="37" t="s">
        <v>1026</v>
      </c>
      <c r="F51" s="44">
        <v>44735</v>
      </c>
      <c r="G51" s="40" t="s">
        <v>967</v>
      </c>
      <c r="H51" s="42" t="s">
        <v>81</v>
      </c>
      <c r="I51" s="42" t="s">
        <v>663</v>
      </c>
      <c r="J51" s="42" t="s">
        <v>662</v>
      </c>
      <c r="K51" s="45">
        <v>47224000</v>
      </c>
      <c r="M51" s="32"/>
    </row>
    <row r="52" spans="5:17" x14ac:dyDescent="0.25">
      <c r="E52" s="37" t="s">
        <v>1027</v>
      </c>
      <c r="F52" s="44">
        <v>44742</v>
      </c>
      <c r="G52" s="40" t="s">
        <v>967</v>
      </c>
      <c r="H52" s="42" t="s">
        <v>42</v>
      </c>
      <c r="I52" s="42" t="s">
        <v>705</v>
      </c>
      <c r="J52" s="42" t="s">
        <v>704</v>
      </c>
      <c r="K52" s="45">
        <v>2450000</v>
      </c>
      <c r="M52" s="32"/>
    </row>
    <row r="53" spans="5:17" x14ac:dyDescent="0.25">
      <c r="E53" s="37" t="s">
        <v>1028</v>
      </c>
      <c r="F53" s="44">
        <v>44742</v>
      </c>
      <c r="G53" s="40" t="s">
        <v>967</v>
      </c>
      <c r="H53" s="42" t="s">
        <v>81</v>
      </c>
      <c r="I53" s="42" t="s">
        <v>140</v>
      </c>
      <c r="J53" s="42" t="s">
        <v>689</v>
      </c>
      <c r="K53" s="45">
        <v>25094492</v>
      </c>
      <c r="M53" s="32"/>
    </row>
    <row r="54" spans="5:17" x14ac:dyDescent="0.25">
      <c r="E54" s="37" t="s">
        <v>1029</v>
      </c>
      <c r="F54" s="44">
        <v>44761</v>
      </c>
      <c r="G54" s="40" t="s">
        <v>967</v>
      </c>
      <c r="H54" s="42" t="s">
        <v>81</v>
      </c>
      <c r="I54" s="42" t="s">
        <v>698</v>
      </c>
      <c r="J54" s="42" t="s">
        <v>1030</v>
      </c>
      <c r="K54" s="45">
        <v>60880800</v>
      </c>
      <c r="M54" s="33"/>
    </row>
    <row r="55" spans="5:17" x14ac:dyDescent="0.25">
      <c r="E55" s="37" t="s">
        <v>1031</v>
      </c>
      <c r="F55" s="44">
        <v>44774</v>
      </c>
      <c r="G55" s="40" t="s">
        <v>967</v>
      </c>
      <c r="H55" s="42" t="s">
        <v>312</v>
      </c>
      <c r="I55" s="42" t="s">
        <v>751</v>
      </c>
      <c r="J55" s="42" t="s">
        <v>750</v>
      </c>
      <c r="K55" s="45">
        <v>0</v>
      </c>
      <c r="M55" s="50"/>
      <c r="N55" s="50"/>
      <c r="O55" s="50"/>
      <c r="P55" s="50"/>
      <c r="Q55" s="51"/>
    </row>
    <row r="56" spans="5:17" x14ac:dyDescent="0.25">
      <c r="E56" s="37" t="s">
        <v>1032</v>
      </c>
      <c r="F56" s="44">
        <v>44775</v>
      </c>
      <c r="G56" s="40" t="s">
        <v>967</v>
      </c>
      <c r="H56" s="42" t="s">
        <v>968</v>
      </c>
      <c r="I56" s="42" t="s">
        <v>744</v>
      </c>
      <c r="J56" s="42" t="s">
        <v>745</v>
      </c>
      <c r="K56" s="45">
        <v>25000000</v>
      </c>
    </row>
    <row r="57" spans="5:17" x14ac:dyDescent="0.25">
      <c r="E57" s="37" t="s">
        <v>1033</v>
      </c>
      <c r="F57" s="44">
        <v>44770</v>
      </c>
      <c r="G57" s="40" t="s">
        <v>967</v>
      </c>
      <c r="H57" s="42" t="s">
        <v>81</v>
      </c>
      <c r="I57" s="42" t="s">
        <v>729</v>
      </c>
      <c r="J57" s="42" t="s">
        <v>728</v>
      </c>
      <c r="K57" s="45">
        <v>1047200</v>
      </c>
    </row>
    <row r="58" spans="5:17" x14ac:dyDescent="0.25">
      <c r="E58" s="37" t="s">
        <v>1034</v>
      </c>
      <c r="F58" s="44">
        <v>44770</v>
      </c>
      <c r="G58" s="40" t="s">
        <v>967</v>
      </c>
      <c r="H58" s="42" t="s">
        <v>81</v>
      </c>
      <c r="I58" s="42" t="s">
        <v>723</v>
      </c>
      <c r="J58" s="42" t="s">
        <v>722</v>
      </c>
      <c r="K58" s="45">
        <v>72840000</v>
      </c>
    </row>
    <row r="59" spans="5:17" x14ac:dyDescent="0.25">
      <c r="E59" s="37" t="s">
        <v>1035</v>
      </c>
      <c r="F59" s="44">
        <v>44771</v>
      </c>
      <c r="G59" s="40" t="s">
        <v>967</v>
      </c>
      <c r="H59" s="42" t="s">
        <v>968</v>
      </c>
      <c r="I59" s="42" t="s">
        <v>741</v>
      </c>
      <c r="J59" s="42" t="s">
        <v>580</v>
      </c>
      <c r="K59" s="45">
        <v>25000000</v>
      </c>
    </row>
    <row r="60" spans="5:17" x14ac:dyDescent="0.25">
      <c r="E60" s="37" t="s">
        <v>1036</v>
      </c>
      <c r="F60" s="44">
        <v>44775</v>
      </c>
      <c r="G60" s="40" t="s">
        <v>967</v>
      </c>
      <c r="H60" s="42" t="s">
        <v>968</v>
      </c>
      <c r="I60" s="42" t="s">
        <v>755</v>
      </c>
      <c r="J60" s="42" t="s">
        <v>754</v>
      </c>
      <c r="K60" s="45">
        <v>20000000</v>
      </c>
    </row>
    <row r="61" spans="5:17" x14ac:dyDescent="0.25">
      <c r="E61" s="37" t="s">
        <v>1037</v>
      </c>
      <c r="F61" s="44">
        <v>44777</v>
      </c>
      <c r="G61" s="40" t="s">
        <v>967</v>
      </c>
      <c r="H61" s="42" t="s">
        <v>81</v>
      </c>
      <c r="I61" s="42" t="s">
        <v>714</v>
      </c>
      <c r="J61" s="42" t="s">
        <v>713</v>
      </c>
      <c r="K61" s="45">
        <v>3129700</v>
      </c>
    </row>
    <row r="62" spans="5:17" x14ac:dyDescent="0.25">
      <c r="E62" s="37" t="s">
        <v>1038</v>
      </c>
      <c r="F62" s="44">
        <v>44778</v>
      </c>
      <c r="G62" s="40" t="s">
        <v>967</v>
      </c>
      <c r="H62" s="42" t="s">
        <v>81</v>
      </c>
      <c r="I62" s="42" t="s">
        <v>734</v>
      </c>
      <c r="J62" s="42" t="s">
        <v>733</v>
      </c>
      <c r="K62" s="45">
        <v>60825765</v>
      </c>
    </row>
    <row r="63" spans="5:17" x14ac:dyDescent="0.25">
      <c r="E63" s="37" t="s">
        <v>1039</v>
      </c>
      <c r="F63" s="44">
        <v>44782</v>
      </c>
      <c r="G63" s="40" t="s">
        <v>967</v>
      </c>
      <c r="H63" s="42" t="s">
        <v>81</v>
      </c>
      <c r="I63" s="42" t="s">
        <v>738</v>
      </c>
      <c r="J63" s="42" t="s">
        <v>737</v>
      </c>
      <c r="K63" s="45">
        <v>11348370</v>
      </c>
    </row>
    <row r="64" spans="5:17" x14ac:dyDescent="0.25">
      <c r="E64" s="37" t="s">
        <v>1040</v>
      </c>
      <c r="F64" s="44">
        <v>44789</v>
      </c>
      <c r="G64" s="40" t="s">
        <v>967</v>
      </c>
      <c r="H64" s="42" t="s">
        <v>81</v>
      </c>
      <c r="I64" s="42" t="s">
        <v>395</v>
      </c>
      <c r="J64" s="42" t="s">
        <v>719</v>
      </c>
      <c r="K64" s="45">
        <v>26000000</v>
      </c>
    </row>
    <row r="65" spans="5:11" x14ac:dyDescent="0.25">
      <c r="E65" s="37" t="s">
        <v>1041</v>
      </c>
      <c r="F65" s="44">
        <v>44802</v>
      </c>
      <c r="G65" s="40" t="s">
        <v>967</v>
      </c>
      <c r="H65" s="42" t="s">
        <v>81</v>
      </c>
      <c r="I65" s="42" t="s">
        <v>708</v>
      </c>
      <c r="J65" s="42" t="s">
        <v>1042</v>
      </c>
      <c r="K65" s="45">
        <v>6353900</v>
      </c>
    </row>
    <row r="66" spans="5:11" x14ac:dyDescent="0.25">
      <c r="E66" s="37" t="s">
        <v>1043</v>
      </c>
      <c r="F66" s="44">
        <v>44804</v>
      </c>
      <c r="G66" s="40" t="s">
        <v>967</v>
      </c>
      <c r="H66" s="42" t="s">
        <v>968</v>
      </c>
      <c r="I66" s="42" t="s">
        <v>590</v>
      </c>
      <c r="J66" s="42" t="s">
        <v>798</v>
      </c>
      <c r="K66" s="45">
        <v>28000000</v>
      </c>
    </row>
    <row r="67" spans="5:11" x14ac:dyDescent="0.25">
      <c r="E67" s="37" t="s">
        <v>1044</v>
      </c>
      <c r="F67" s="44">
        <v>44811</v>
      </c>
      <c r="G67" s="40" t="s">
        <v>967</v>
      </c>
      <c r="H67" s="42" t="s">
        <v>42</v>
      </c>
      <c r="I67" s="42" t="s">
        <v>794</v>
      </c>
      <c r="J67" s="42" t="s">
        <v>986</v>
      </c>
      <c r="K67" s="45">
        <v>85000000</v>
      </c>
    </row>
    <row r="68" spans="5:11" x14ac:dyDescent="0.25">
      <c r="E68" s="37" t="s">
        <v>1045</v>
      </c>
      <c r="F68" s="44">
        <v>44806</v>
      </c>
      <c r="G68" s="40" t="s">
        <v>967</v>
      </c>
      <c r="H68" s="42" t="s">
        <v>81</v>
      </c>
      <c r="I68" s="42" t="s">
        <v>788</v>
      </c>
      <c r="J68" s="42" t="s">
        <v>787</v>
      </c>
      <c r="K68" s="45">
        <v>81030124</v>
      </c>
    </row>
    <row r="69" spans="5:11" x14ac:dyDescent="0.25">
      <c r="E69" s="37" t="s">
        <v>1046</v>
      </c>
      <c r="F69" s="44">
        <v>44806</v>
      </c>
      <c r="G69" s="40" t="s">
        <v>967</v>
      </c>
      <c r="H69" s="42" t="s">
        <v>81</v>
      </c>
      <c r="I69" s="42" t="s">
        <v>765</v>
      </c>
      <c r="J69" s="42" t="s">
        <v>764</v>
      </c>
      <c r="K69" s="45">
        <v>100000000</v>
      </c>
    </row>
    <row r="70" spans="5:11" x14ac:dyDescent="0.25">
      <c r="E70" s="37" t="s">
        <v>1047</v>
      </c>
      <c r="F70" s="44">
        <v>44809</v>
      </c>
      <c r="G70" s="40" t="s">
        <v>967</v>
      </c>
      <c r="H70" s="42" t="s">
        <v>81</v>
      </c>
      <c r="I70" s="42" t="s">
        <v>782</v>
      </c>
      <c r="J70" s="42" t="s">
        <v>781</v>
      </c>
      <c r="K70" s="45">
        <v>54330059</v>
      </c>
    </row>
    <row r="71" spans="5:11" x14ac:dyDescent="0.25">
      <c r="E71" s="37" t="s">
        <v>1048</v>
      </c>
      <c r="F71" s="44">
        <v>44789</v>
      </c>
      <c r="G71" s="40" t="s">
        <v>967</v>
      </c>
      <c r="H71" s="42" t="s">
        <v>968</v>
      </c>
      <c r="I71" s="42" t="s">
        <v>769</v>
      </c>
      <c r="J71" s="42" t="s">
        <v>598</v>
      </c>
      <c r="K71" s="45">
        <v>12000000</v>
      </c>
    </row>
    <row r="72" spans="5:11" x14ac:dyDescent="0.25">
      <c r="E72" s="37" t="s">
        <v>1049</v>
      </c>
      <c r="F72" s="44">
        <v>44831</v>
      </c>
      <c r="G72" s="40" t="s">
        <v>967</v>
      </c>
      <c r="H72" s="42" t="s">
        <v>968</v>
      </c>
      <c r="I72" s="42" t="s">
        <v>562</v>
      </c>
      <c r="J72" s="42" t="s">
        <v>1024</v>
      </c>
      <c r="K72" s="45">
        <v>15666666.67</v>
      </c>
    </row>
    <row r="73" spans="5:11" x14ac:dyDescent="0.25">
      <c r="E73" s="37" t="s">
        <v>1050</v>
      </c>
      <c r="F73" s="44">
        <v>44827</v>
      </c>
      <c r="G73" s="40" t="s">
        <v>967</v>
      </c>
      <c r="H73" s="42" t="s">
        <v>81</v>
      </c>
      <c r="I73" s="42" t="s">
        <v>803</v>
      </c>
      <c r="J73" s="42" t="s">
        <v>1051</v>
      </c>
      <c r="K73" s="41">
        <v>22768198.98</v>
      </c>
    </row>
    <row r="74" spans="5:11" x14ac:dyDescent="0.25">
      <c r="E74" s="37" t="s">
        <v>1052</v>
      </c>
      <c r="F74" s="44">
        <v>44833</v>
      </c>
      <c r="G74" s="40" t="s">
        <v>967</v>
      </c>
      <c r="H74" s="42" t="s">
        <v>968</v>
      </c>
      <c r="I74" s="42" t="s">
        <v>1053</v>
      </c>
      <c r="J74" s="42" t="s">
        <v>819</v>
      </c>
      <c r="K74" s="45">
        <v>15000000</v>
      </c>
    </row>
    <row r="75" spans="5:11" x14ac:dyDescent="0.25">
      <c r="E75" s="42">
        <v>86585</v>
      </c>
      <c r="F75" s="44">
        <v>44631</v>
      </c>
      <c r="G75" s="40" t="s">
        <v>967</v>
      </c>
      <c r="H75" s="42" t="s">
        <v>211</v>
      </c>
      <c r="I75" s="42" t="s">
        <v>615</v>
      </c>
      <c r="J75" s="42" t="s">
        <v>614</v>
      </c>
      <c r="K75" s="45">
        <v>311074790</v>
      </c>
    </row>
    <row r="76" spans="5:11" x14ac:dyDescent="0.25">
      <c r="E76" s="42">
        <v>89285</v>
      </c>
      <c r="F76" s="44">
        <v>44685</v>
      </c>
      <c r="G76" s="40" t="s">
        <v>967</v>
      </c>
      <c r="H76" s="42" t="s">
        <v>211</v>
      </c>
      <c r="I76" s="42" t="s">
        <v>422</v>
      </c>
      <c r="J76" s="42" t="s">
        <v>823</v>
      </c>
      <c r="K76" s="45">
        <v>48294008</v>
      </c>
    </row>
    <row r="77" spans="5:11" x14ac:dyDescent="0.25">
      <c r="E77" s="42">
        <v>87303</v>
      </c>
      <c r="F77" s="44">
        <v>44645</v>
      </c>
      <c r="G77" s="40" t="s">
        <v>967</v>
      </c>
      <c r="H77" s="42" t="s">
        <v>204</v>
      </c>
      <c r="I77" s="42" t="s">
        <v>660</v>
      </c>
      <c r="J77" s="42" t="s">
        <v>659</v>
      </c>
      <c r="K77" s="45">
        <v>13459700</v>
      </c>
    </row>
    <row r="78" spans="5:11" x14ac:dyDescent="0.25">
      <c r="E78" s="42">
        <v>87325</v>
      </c>
      <c r="F78" s="44">
        <v>44645</v>
      </c>
      <c r="G78" s="40" t="s">
        <v>967</v>
      </c>
      <c r="H78" s="42" t="s">
        <v>204</v>
      </c>
      <c r="I78" s="42" t="s">
        <v>655</v>
      </c>
      <c r="J78" s="42" t="s">
        <v>654</v>
      </c>
      <c r="K78" s="45">
        <v>19999800</v>
      </c>
    </row>
    <row r="79" spans="5:11" x14ac:dyDescent="0.25">
      <c r="E79" s="42">
        <v>88042</v>
      </c>
      <c r="F79" s="44">
        <v>44658</v>
      </c>
      <c r="G79" s="40" t="s">
        <v>967</v>
      </c>
      <c r="H79" s="42" t="s">
        <v>211</v>
      </c>
      <c r="I79" s="42" t="s">
        <v>226</v>
      </c>
      <c r="J79" s="42" t="s">
        <v>637</v>
      </c>
      <c r="K79" s="45">
        <v>515925341.16000003</v>
      </c>
    </row>
    <row r="80" spans="5:11" x14ac:dyDescent="0.25">
      <c r="E80" s="42">
        <v>88141</v>
      </c>
      <c r="F80" s="44">
        <v>44925</v>
      </c>
      <c r="G80" s="40" t="s">
        <v>967</v>
      </c>
      <c r="H80" s="42" t="s">
        <v>204</v>
      </c>
      <c r="I80" s="42" t="s">
        <v>652</v>
      </c>
      <c r="J80" s="42" t="s">
        <v>651</v>
      </c>
      <c r="K80" s="45">
        <v>42780000</v>
      </c>
    </row>
    <row r="81" spans="5:11" x14ac:dyDescent="0.25">
      <c r="E81" s="42">
        <v>88323</v>
      </c>
      <c r="F81" s="44">
        <v>44664</v>
      </c>
      <c r="G81" s="40" t="s">
        <v>967</v>
      </c>
      <c r="H81" s="42" t="s">
        <v>211</v>
      </c>
      <c r="I81" s="42" t="s">
        <v>218</v>
      </c>
      <c r="J81" s="42" t="s">
        <v>666</v>
      </c>
      <c r="K81" s="45">
        <v>209806920</v>
      </c>
    </row>
    <row r="82" spans="5:11" x14ac:dyDescent="0.25">
      <c r="E82" s="42">
        <v>90766</v>
      </c>
      <c r="F82" s="44">
        <v>44708</v>
      </c>
      <c r="G82" s="40" t="s">
        <v>967</v>
      </c>
      <c r="H82" s="42" t="s">
        <v>211</v>
      </c>
      <c r="I82" s="42" t="s">
        <v>646</v>
      </c>
      <c r="J82" s="42" t="s">
        <v>645</v>
      </c>
      <c r="K82" s="45">
        <v>7000000</v>
      </c>
    </row>
    <row r="83" spans="5:11" x14ac:dyDescent="0.25">
      <c r="E83" s="42">
        <v>93853</v>
      </c>
      <c r="F83" s="44">
        <v>44768</v>
      </c>
      <c r="G83" s="40" t="s">
        <v>967</v>
      </c>
      <c r="H83" s="42" t="s">
        <v>204</v>
      </c>
      <c r="I83" s="42" t="s">
        <v>448</v>
      </c>
      <c r="J83" s="42" t="s">
        <v>761</v>
      </c>
      <c r="K83" s="45">
        <v>72449104</v>
      </c>
    </row>
  </sheetData>
  <mergeCells count="5">
    <mergeCell ref="A1:C1"/>
    <mergeCell ref="A14:C15"/>
    <mergeCell ref="A3:C3"/>
    <mergeCell ref="A6:C6"/>
    <mergeCell ref="A10:C10"/>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Control de Procesos</vt:lpstr>
      <vt:lpstr>Reporte</vt:lpstr>
      <vt:lpstr>Reporte Calidad</vt:lpstr>
      <vt:lpstr>Vigencias Futuras 2022</vt:lpstr>
      <vt:lpstr>Hoja1</vt:lpstr>
      <vt:lpstr>Anderson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Enerieth Badillo</cp:lastModifiedBy>
  <cp:revision/>
  <dcterms:created xsi:type="dcterms:W3CDTF">2022-09-28T23:07:37Z</dcterms:created>
  <dcterms:modified xsi:type="dcterms:W3CDTF">2023-01-10T15:57:25Z</dcterms:modified>
  <cp:category/>
  <cp:contentStatus/>
</cp:coreProperties>
</file>